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708" yWindow="0" windowWidth="20376" windowHeight="12816"/>
  </bookViews>
  <sheets>
    <sheet name="Einzel und Mannschaften" sheetId="3" r:id="rId1"/>
  </sheets>
  <definedNames>
    <definedName name="_xlnm._FilterDatabase" localSheetId="0" hidden="1">'Einzel und Mannschaften'!$B$5:$B$100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58" i="3" l="1"/>
  <c r="S158" i="3" s="1"/>
  <c r="T158" i="3" s="1"/>
  <c r="U221" i="3" l="1"/>
  <c r="U219" i="3"/>
  <c r="U210" i="3"/>
  <c r="U218" i="3"/>
  <c r="U217" i="3"/>
  <c r="U214" i="3"/>
  <c r="U208" i="3"/>
  <c r="U10" i="3"/>
  <c r="W3" i="3"/>
  <c r="V220" i="3" s="1"/>
  <c r="U7" i="3"/>
  <c r="V260" i="3"/>
  <c r="V262" i="3"/>
  <c r="V264" i="3"/>
  <c r="V266" i="3"/>
  <c r="V268" i="3"/>
  <c r="V270" i="3"/>
  <c r="V272" i="3"/>
  <c r="V274" i="3"/>
  <c r="V276" i="3"/>
  <c r="V202" i="3"/>
  <c r="V204" i="3"/>
  <c r="V206" i="3"/>
  <c r="V208" i="3"/>
  <c r="V210" i="3"/>
  <c r="V212" i="3"/>
  <c r="V214" i="3"/>
  <c r="V223" i="3"/>
  <c r="V135" i="3"/>
  <c r="V137" i="3"/>
  <c r="V139" i="3"/>
  <c r="V141" i="3"/>
  <c r="V143" i="3"/>
  <c r="V145" i="3"/>
  <c r="V147" i="3"/>
  <c r="V149" i="3"/>
  <c r="V151" i="3"/>
  <c r="V153" i="3"/>
  <c r="V155" i="3"/>
  <c r="V157" i="3"/>
  <c r="V159" i="3"/>
  <c r="V161" i="3"/>
  <c r="V163" i="3"/>
  <c r="V165" i="3"/>
  <c r="V134" i="3"/>
  <c r="V22" i="3"/>
  <c r="V24" i="3"/>
  <c r="V26" i="3"/>
  <c r="V28" i="3"/>
  <c r="V30" i="3"/>
  <c r="V32" i="3"/>
  <c r="V34" i="3"/>
  <c r="V36" i="3"/>
  <c r="V38" i="3"/>
  <c r="V40" i="3"/>
  <c r="V42" i="3"/>
  <c r="V44" i="3"/>
  <c r="V46" i="3"/>
  <c r="V48" i="3"/>
  <c r="V50" i="3"/>
  <c r="V52" i="3"/>
  <c r="V54" i="3"/>
  <c r="V56" i="3"/>
  <c r="V58" i="3"/>
  <c r="V60" i="3"/>
  <c r="V62" i="3"/>
  <c r="V64" i="3"/>
  <c r="V66" i="3"/>
  <c r="V68" i="3"/>
  <c r="V70" i="3"/>
  <c r="V72" i="3"/>
  <c r="V74" i="3"/>
  <c r="V76" i="3"/>
  <c r="V78" i="3"/>
  <c r="V80" i="3"/>
  <c r="V82" i="3"/>
  <c r="V84" i="3"/>
  <c r="V86" i="3"/>
  <c r="V88" i="3"/>
  <c r="V90" i="3"/>
  <c r="V92" i="3"/>
  <c r="V94" i="3"/>
  <c r="V96" i="3"/>
  <c r="V98" i="3"/>
  <c r="V100" i="3"/>
  <c r="V9" i="3"/>
  <c r="V11" i="3"/>
  <c r="V13" i="3"/>
  <c r="V14" i="3"/>
  <c r="V15" i="3"/>
  <c r="V16" i="3"/>
  <c r="V17" i="3"/>
  <c r="V18" i="3"/>
  <c r="V19" i="3"/>
  <c r="V20" i="3"/>
  <c r="V5" i="3"/>
  <c r="W282" i="3"/>
  <c r="U12" i="3"/>
  <c r="S12" i="3" s="1"/>
  <c r="T12" i="3" s="1"/>
  <c r="U9" i="3"/>
  <c r="U14" i="3"/>
  <c r="S14" i="3" s="1"/>
  <c r="T14" i="3" s="1"/>
  <c r="U15" i="3"/>
  <c r="S15" i="3" s="1"/>
  <c r="T15" i="3" s="1"/>
  <c r="U16" i="3"/>
  <c r="S16" i="3" s="1"/>
  <c r="T16" i="3" s="1"/>
  <c r="U8" i="3"/>
  <c r="S8" i="3" s="1"/>
  <c r="T8" i="3" s="1"/>
  <c r="U17" i="3"/>
  <c r="S17" i="3" s="1"/>
  <c r="T17" i="3" s="1"/>
  <c r="U18" i="3"/>
  <c r="S18" i="3" s="1"/>
  <c r="T18" i="3" s="1"/>
  <c r="U11" i="3"/>
  <c r="S11" i="3" s="1"/>
  <c r="T11" i="3" s="1"/>
  <c r="U20" i="3"/>
  <c r="S20" i="3" s="1"/>
  <c r="T20" i="3" s="1"/>
  <c r="U13" i="3"/>
  <c r="S13" i="3" s="1"/>
  <c r="T13" i="3" s="1"/>
  <c r="U21" i="3"/>
  <c r="S21" i="3" s="1"/>
  <c r="T21" i="3" s="1"/>
  <c r="U22" i="3"/>
  <c r="S22" i="3" s="1"/>
  <c r="T22" i="3" s="1"/>
  <c r="U23" i="3"/>
  <c r="S23" i="3" s="1"/>
  <c r="T23" i="3" s="1"/>
  <c r="U24" i="3"/>
  <c r="S24" i="3" s="1"/>
  <c r="T24" i="3" s="1"/>
  <c r="U25" i="3"/>
  <c r="S25" i="3" s="1"/>
  <c r="T25" i="3" s="1"/>
  <c r="U6" i="3"/>
  <c r="U26" i="3"/>
  <c r="S26" i="3" s="1"/>
  <c r="T26" i="3" s="1"/>
  <c r="U19" i="3"/>
  <c r="S19" i="3" s="1"/>
  <c r="T19" i="3" s="1"/>
  <c r="U27" i="3"/>
  <c r="S27" i="3" s="1"/>
  <c r="T27" i="3" s="1"/>
  <c r="U28" i="3"/>
  <c r="S28" i="3" s="1"/>
  <c r="T28" i="3" s="1"/>
  <c r="U30" i="3"/>
  <c r="S30" i="3" s="1"/>
  <c r="T30" i="3" s="1"/>
  <c r="U31" i="3"/>
  <c r="S31" i="3" s="1"/>
  <c r="T31" i="3" s="1"/>
  <c r="U32" i="3"/>
  <c r="S32" i="3" s="1"/>
  <c r="T32" i="3" s="1"/>
  <c r="U161" i="3"/>
  <c r="U140" i="3"/>
  <c r="S161" i="3"/>
  <c r="T161" i="3" s="1"/>
  <c r="U137" i="3"/>
  <c r="S137" i="3" s="1"/>
  <c r="T137" i="3" s="1"/>
  <c r="U162" i="3"/>
  <c r="S162" i="3" s="1"/>
  <c r="T162" i="3" s="1"/>
  <c r="U138" i="3"/>
  <c r="S138" i="3" s="1"/>
  <c r="T138" i="3" s="1"/>
  <c r="U164" i="3"/>
  <c r="S164" i="3" s="1"/>
  <c r="T164" i="3" s="1"/>
  <c r="S140" i="3"/>
  <c r="T140" i="3" s="1"/>
  <c r="U163" i="3"/>
  <c r="U139" i="3"/>
  <c r="S163" i="3"/>
  <c r="S139" i="3"/>
  <c r="T139" i="3" s="1"/>
  <c r="T163" i="3"/>
  <c r="U87" i="3"/>
  <c r="U84" i="3"/>
  <c r="S84" i="3" s="1"/>
  <c r="T84" i="3" s="1"/>
  <c r="S87" i="3"/>
  <c r="T87" i="3" s="1"/>
  <c r="U88" i="3"/>
  <c r="S88" i="3" s="1"/>
  <c r="T88" i="3" s="1"/>
  <c r="U83" i="3"/>
  <c r="S83" i="3" s="1"/>
  <c r="T83" i="3" s="1"/>
  <c r="U89" i="3"/>
  <c r="U86" i="3"/>
  <c r="S86" i="3" s="1"/>
  <c r="T86" i="3" s="1"/>
  <c r="S89" i="3"/>
  <c r="T89" i="3" s="1"/>
  <c r="U90" i="3"/>
  <c r="S90" i="3" s="1"/>
  <c r="T90" i="3" s="1"/>
  <c r="U69" i="3"/>
  <c r="S69" i="3" s="1"/>
  <c r="T69" i="3" s="1"/>
  <c r="U91" i="3"/>
  <c r="S91" i="3" s="1"/>
  <c r="T91" i="3" s="1"/>
  <c r="U93" i="3"/>
  <c r="S93" i="3" s="1"/>
  <c r="T93" i="3" s="1"/>
  <c r="U73" i="3"/>
  <c r="U76" i="3"/>
  <c r="S76" i="3" s="1"/>
  <c r="T76" i="3" s="1"/>
  <c r="U94" i="3"/>
  <c r="S94" i="3" s="1"/>
  <c r="T94" i="3" s="1"/>
  <c r="U78" i="3"/>
  <c r="S78" i="3" s="1"/>
  <c r="T78" i="3" s="1"/>
  <c r="U80" i="3"/>
  <c r="S80" i="3" s="1"/>
  <c r="T80" i="3" s="1"/>
  <c r="U95" i="3"/>
  <c r="S95" i="3" s="1"/>
  <c r="T95" i="3" s="1"/>
  <c r="U96" i="3"/>
  <c r="S96" i="3" s="1"/>
  <c r="T96" i="3" s="1"/>
  <c r="U97" i="3"/>
  <c r="S97" i="3" s="1"/>
  <c r="T97" i="3" s="1"/>
  <c r="U98" i="3"/>
  <c r="S98" i="3" s="1"/>
  <c r="T98" i="3" s="1"/>
  <c r="U72" i="3"/>
  <c r="U75" i="3"/>
  <c r="S75" i="3" s="1"/>
  <c r="T75" i="3" s="1"/>
  <c r="U99" i="3"/>
  <c r="S99" i="3" s="1"/>
  <c r="T99" i="3" s="1"/>
  <c r="U157" i="3"/>
  <c r="U145" i="3"/>
  <c r="S157" i="3"/>
  <c r="T157" i="3" s="1"/>
  <c r="U165" i="3"/>
  <c r="S165" i="3" s="1"/>
  <c r="T165" i="3" s="1"/>
  <c r="U146" i="3"/>
  <c r="S146" i="3" s="1"/>
  <c r="T146" i="3" s="1"/>
  <c r="U154" i="3"/>
  <c r="U142" i="3"/>
  <c r="S142" i="3" s="1"/>
  <c r="T142" i="3" s="1"/>
  <c r="U134" i="3"/>
  <c r="S134" i="3" s="1"/>
  <c r="T134" i="3" s="1"/>
  <c r="U136" i="3"/>
  <c r="S136" i="3" s="1"/>
  <c r="T136" i="3" s="1"/>
  <c r="U271" i="3"/>
  <c r="U272" i="3"/>
  <c r="S272" i="3" s="1"/>
  <c r="T272" i="3" s="1"/>
  <c r="S271" i="3"/>
  <c r="T271" i="3" s="1"/>
  <c r="U274" i="3"/>
  <c r="U273" i="3"/>
  <c r="S273" i="3" s="1"/>
  <c r="T273" i="3" s="1"/>
  <c r="S274" i="3"/>
  <c r="T274" i="3" s="1"/>
  <c r="U275" i="3"/>
  <c r="S275" i="3" s="1"/>
  <c r="T275" i="3" s="1"/>
  <c r="U269" i="3"/>
  <c r="S269" i="3" s="1"/>
  <c r="T269" i="3" s="1"/>
  <c r="U270" i="3"/>
  <c r="S270" i="3" s="1"/>
  <c r="T270" i="3" s="1"/>
  <c r="U5" i="3"/>
  <c r="S5" i="3" s="1"/>
  <c r="T5" i="3" s="1"/>
  <c r="U92" i="3"/>
  <c r="U85" i="3"/>
  <c r="S85" i="3" s="1"/>
  <c r="T85" i="3" s="1"/>
  <c r="U100" i="3"/>
  <c r="S100" i="3" s="1"/>
  <c r="T100" i="3" s="1"/>
  <c r="U38" i="3"/>
  <c r="S38" i="3" s="1"/>
  <c r="T38" i="3" s="1"/>
  <c r="U29" i="3"/>
  <c r="S29" i="3" s="1"/>
  <c r="T29" i="3" s="1"/>
  <c r="U61" i="3"/>
  <c r="S61" i="3" s="1"/>
  <c r="T61" i="3" s="1"/>
  <c r="U66" i="3"/>
  <c r="U68" i="3"/>
  <c r="S68" i="3" s="1"/>
  <c r="T68" i="3" s="1"/>
  <c r="U74" i="3"/>
  <c r="U79" i="3"/>
  <c r="S79" i="3" s="1"/>
  <c r="T79" i="3" s="1"/>
  <c r="S92" i="3"/>
  <c r="T92" i="3" s="1"/>
  <c r="U67" i="3"/>
  <c r="U48" i="3"/>
  <c r="U51" i="3"/>
  <c r="S51" i="3" s="1"/>
  <c r="T51" i="3" s="1"/>
  <c r="U267" i="3"/>
  <c r="S267" i="3" s="1"/>
  <c r="T267" i="3" s="1"/>
  <c r="U77" i="3"/>
  <c r="S77" i="3" s="1"/>
  <c r="T77" i="3" s="1"/>
  <c r="U57" i="3"/>
  <c r="S57" i="3" s="1"/>
  <c r="T57" i="3" s="1"/>
  <c r="U54" i="3"/>
  <c r="S54" i="3" s="1"/>
  <c r="T54" i="3" s="1"/>
  <c r="S74" i="3"/>
  <c r="T74" i="3" s="1"/>
  <c r="U81" i="3"/>
  <c r="S81" i="3" s="1"/>
  <c r="T81" i="3" s="1"/>
  <c r="U82" i="3"/>
  <c r="S82" i="3" s="1"/>
  <c r="T82" i="3" s="1"/>
  <c r="U58" i="3"/>
  <c r="U60" i="3"/>
  <c r="S60" i="3" s="1"/>
  <c r="T60" i="3" s="1"/>
  <c r="S58" i="3"/>
  <c r="U64" i="3"/>
  <c r="S72" i="3"/>
  <c r="T72" i="3" s="1"/>
  <c r="U56" i="3"/>
  <c r="U41" i="3"/>
  <c r="S41" i="3" s="1"/>
  <c r="T41" i="3" s="1"/>
  <c r="U43" i="3"/>
  <c r="S43" i="3"/>
  <c r="U65" i="3"/>
  <c r="U53" i="3"/>
  <c r="S53" i="3" s="1"/>
  <c r="T53" i="3" s="1"/>
  <c r="U55" i="3"/>
  <c r="U62" i="3"/>
  <c r="U44" i="3"/>
  <c r="S44" i="3" s="1"/>
  <c r="T44" i="3" s="1"/>
  <c r="U49" i="3"/>
  <c r="U151" i="3"/>
  <c r="S151" i="3" s="1"/>
  <c r="T151" i="3" s="1"/>
  <c r="U160" i="3"/>
  <c r="S160" i="3" s="1"/>
  <c r="T160" i="3" s="1"/>
  <c r="U152" i="3"/>
  <c r="S152" i="3" s="1"/>
  <c r="T152" i="3" s="1"/>
  <c r="U149" i="3"/>
  <c r="S149" i="3" s="1"/>
  <c r="T149" i="3" s="1"/>
  <c r="U153" i="3"/>
  <c r="S153" i="3" s="1"/>
  <c r="T153" i="3" s="1"/>
  <c r="U141" i="3"/>
  <c r="S141" i="3"/>
  <c r="T141" i="3" s="1"/>
  <c r="U143" i="3"/>
  <c r="S143" i="3" s="1"/>
  <c r="T143" i="3" s="1"/>
  <c r="S154" i="3"/>
  <c r="T154" i="3" s="1"/>
  <c r="U71" i="3"/>
  <c r="S71" i="3" s="1"/>
  <c r="T71" i="3" s="1"/>
  <c r="U63" i="3"/>
  <c r="S63" i="3" s="1"/>
  <c r="T63" i="3" s="1"/>
  <c r="U52" i="3"/>
  <c r="S52" i="3" s="1"/>
  <c r="T52" i="3" s="1"/>
  <c r="U50" i="3"/>
  <c r="U46" i="3"/>
  <c r="S46" i="3" s="1"/>
  <c r="T46" i="3" s="1"/>
  <c r="U39" i="3"/>
  <c r="U42" i="3"/>
  <c r="S42" i="3" s="1"/>
  <c r="T42" i="3" s="1"/>
  <c r="U47" i="3"/>
  <c r="S47" i="3" s="1"/>
  <c r="T47" i="3" s="1"/>
  <c r="S50" i="3"/>
  <c r="U276" i="3"/>
  <c r="S276" i="3" s="1"/>
  <c r="T276" i="3" s="1"/>
  <c r="U144" i="3"/>
  <c r="S144" i="3" s="1"/>
  <c r="T144" i="3" s="1"/>
  <c r="U156" i="3"/>
  <c r="S156" i="3" s="1"/>
  <c r="T156" i="3" s="1"/>
  <c r="U150" i="3"/>
  <c r="S150" i="3" s="1"/>
  <c r="T150" i="3" s="1"/>
  <c r="U70" i="3"/>
  <c r="S73" i="3"/>
  <c r="T73" i="3" s="1"/>
  <c r="S70" i="3"/>
  <c r="T70" i="3" s="1"/>
  <c r="U59" i="3"/>
  <c r="U268" i="3"/>
  <c r="S268" i="3" s="1"/>
  <c r="T268" i="3" s="1"/>
  <c r="U264" i="3"/>
  <c r="S264" i="3" s="1"/>
  <c r="T264" i="3" s="1"/>
  <c r="U265" i="3"/>
  <c r="U201" i="3"/>
  <c r="S201" i="3" s="1"/>
  <c r="T201" i="3" s="1"/>
  <c r="U135" i="3"/>
  <c r="S135" i="3" s="1"/>
  <c r="T135" i="3" s="1"/>
  <c r="U147" i="3"/>
  <c r="S147" i="3" s="1"/>
  <c r="T147" i="3" s="1"/>
  <c r="S145" i="3"/>
  <c r="T145" i="3" s="1"/>
  <c r="U148" i="3"/>
  <c r="S148" i="3" s="1"/>
  <c r="T148" i="3" s="1"/>
  <c r="U155" i="3"/>
  <c r="S155" i="3" s="1"/>
  <c r="T155" i="3" s="1"/>
  <c r="U159" i="3"/>
  <c r="S159" i="3" s="1"/>
  <c r="T159" i="3" s="1"/>
  <c r="U33" i="3"/>
  <c r="S33" i="3" s="1"/>
  <c r="T33" i="3" s="1"/>
  <c r="U34" i="3"/>
  <c r="U35" i="3"/>
  <c r="S35" i="3" s="1"/>
  <c r="T35" i="3" s="1"/>
  <c r="U36" i="3"/>
  <c r="U37" i="3"/>
  <c r="S37" i="3" s="1"/>
  <c r="T37" i="3" s="1"/>
  <c r="U40" i="3"/>
  <c r="U45" i="3"/>
  <c r="S45" i="3" s="1"/>
  <c r="T45" i="3" s="1"/>
  <c r="U207" i="3"/>
  <c r="S207" i="3" s="1"/>
  <c r="T207" i="3" s="1"/>
  <c r="U206" i="3"/>
  <c r="U215" i="3"/>
  <c r="U216" i="3"/>
  <c r="U220" i="3"/>
  <c r="U211" i="3"/>
  <c r="U205" i="3"/>
  <c r="U212" i="3"/>
  <c r="U213" i="3"/>
  <c r="U166" i="3"/>
  <c r="S166" i="3" s="1"/>
  <c r="T166" i="3" s="1"/>
  <c r="U167" i="3"/>
  <c r="S167" i="3" s="1"/>
  <c r="T167" i="3" s="1"/>
  <c r="U263" i="3"/>
  <c r="S263" i="3" s="1"/>
  <c r="T263" i="3" s="1"/>
  <c r="U266" i="3"/>
  <c r="S266" i="3" s="1"/>
  <c r="T266" i="3" s="1"/>
  <c r="S265" i="3"/>
  <c r="T265" i="3" s="1"/>
  <c r="U202" i="3"/>
  <c r="S202" i="3" s="1"/>
  <c r="T202" i="3" s="1"/>
  <c r="U258" i="3"/>
  <c r="S258" i="3" s="1"/>
  <c r="T258" i="3" s="1"/>
  <c r="U259" i="3"/>
  <c r="T259" i="3" s="1"/>
  <c r="U260" i="3"/>
  <c r="S260" i="3" s="1"/>
  <c r="T260" i="3" s="1"/>
  <c r="U261" i="3"/>
  <c r="S261" i="3" s="1"/>
  <c r="T261" i="3" s="1"/>
  <c r="U262" i="3"/>
  <c r="S262" i="3" s="1"/>
  <c r="T262" i="3" s="1"/>
  <c r="U209" i="3"/>
  <c r="U203" i="3"/>
  <c r="U204" i="3"/>
  <c r="S204" i="3" s="1"/>
  <c r="T204" i="3" s="1"/>
  <c r="U223" i="3"/>
  <c r="U222" i="3"/>
  <c r="V189" i="3"/>
  <c r="S66" i="3"/>
  <c r="S55" i="3"/>
  <c r="T55" i="3" s="1"/>
  <c r="S34" i="3"/>
  <c r="S49" i="3"/>
  <c r="T49" i="3" s="1"/>
  <c r="S39" i="3"/>
  <c r="T39" i="3" s="1"/>
  <c r="S48" i="3"/>
  <c r="S65" i="3"/>
  <c r="T65" i="3" s="1"/>
  <c r="S64" i="3"/>
  <c r="S36" i="3"/>
  <c r="S56" i="3"/>
  <c r="S67" i="3"/>
  <c r="T67" i="3" s="1"/>
  <c r="S40" i="3"/>
  <c r="T40" i="3" s="1"/>
  <c r="T36" i="3"/>
  <c r="S62" i="3"/>
  <c r="T62" i="3" s="1"/>
  <c r="S59" i="3"/>
  <c r="T59" i="3" s="1"/>
  <c r="T58" i="3"/>
  <c r="T34" i="3"/>
  <c r="T48" i="3"/>
  <c r="S216" i="3"/>
  <c r="S205" i="3"/>
  <c r="T205" i="3" s="1"/>
  <c r="S223" i="3"/>
  <c r="S222" i="3"/>
  <c r="T222" i="3" s="1"/>
  <c r="S220" i="3"/>
  <c r="S211" i="3"/>
  <c r="T211" i="3" s="1"/>
  <c r="S203" i="3"/>
  <c r="T203" i="3" s="1"/>
  <c r="S206" i="3"/>
  <c r="S213" i="3"/>
  <c r="T213" i="3" s="1"/>
  <c r="S212" i="3"/>
  <c r="T212" i="3" s="1"/>
  <c r="S215" i="3"/>
  <c r="S209" i="3"/>
  <c r="T209" i="3" s="1"/>
  <c r="T56" i="3"/>
  <c r="T64" i="3"/>
  <c r="T215" i="3"/>
  <c r="T50" i="3"/>
  <c r="T43" i="3"/>
  <c r="T220" i="3"/>
  <c r="T206" i="3"/>
  <c r="T216" i="3"/>
  <c r="T223" i="3"/>
  <c r="T66" i="3"/>
  <c r="V12" i="3" l="1"/>
  <c r="V10" i="3"/>
  <c r="S9" i="3" s="1"/>
  <c r="T9" i="3" s="1"/>
  <c r="V6" i="3"/>
  <c r="S6" i="3" s="1"/>
  <c r="T6" i="3" s="1"/>
  <c r="V99" i="3"/>
  <c r="V97" i="3"/>
  <c r="V95" i="3"/>
  <c r="V93" i="3"/>
  <c r="V91" i="3"/>
  <c r="V89" i="3"/>
  <c r="V87" i="3"/>
  <c r="V85" i="3"/>
  <c r="V83" i="3"/>
  <c r="V81" i="3"/>
  <c r="V79" i="3"/>
  <c r="V77" i="3"/>
  <c r="V75" i="3"/>
  <c r="V73" i="3"/>
  <c r="V71" i="3"/>
  <c r="V69" i="3"/>
  <c r="V67" i="3"/>
  <c r="V65" i="3"/>
  <c r="V63" i="3"/>
  <c r="V61" i="3"/>
  <c r="V59" i="3"/>
  <c r="V57" i="3"/>
  <c r="V55" i="3"/>
  <c r="V53" i="3"/>
  <c r="V51" i="3"/>
  <c r="V49" i="3"/>
  <c r="V47" i="3"/>
  <c r="V45" i="3"/>
  <c r="V43" i="3"/>
  <c r="V41" i="3"/>
  <c r="V39" i="3"/>
  <c r="V37" i="3"/>
  <c r="V35" i="3"/>
  <c r="V33" i="3"/>
  <c r="V31" i="3"/>
  <c r="V29" i="3"/>
  <c r="V27" i="3"/>
  <c r="V25" i="3"/>
  <c r="V23" i="3"/>
  <c r="V21" i="3"/>
  <c r="V167" i="3"/>
  <c r="V164" i="3"/>
  <c r="V162" i="3"/>
  <c r="V160" i="3"/>
  <c r="V158" i="3"/>
  <c r="V156" i="3"/>
  <c r="V154" i="3"/>
  <c r="V152" i="3"/>
  <c r="V150" i="3"/>
  <c r="V148" i="3"/>
  <c r="V146" i="3"/>
  <c r="V144" i="3"/>
  <c r="V142" i="3"/>
  <c r="V140" i="3"/>
  <c r="V138" i="3"/>
  <c r="V136" i="3"/>
  <c r="V201" i="3"/>
  <c r="V215" i="3"/>
  <c r="V213" i="3"/>
  <c r="V211" i="3"/>
  <c r="V209" i="3"/>
  <c r="V207" i="3"/>
  <c r="V205" i="3"/>
  <c r="V203" i="3"/>
  <c r="V258" i="3"/>
  <c r="V275" i="3"/>
  <c r="V273" i="3"/>
  <c r="V271" i="3"/>
  <c r="V269" i="3"/>
  <c r="V267" i="3"/>
  <c r="V265" i="3"/>
  <c r="V263" i="3"/>
  <c r="V261" i="3"/>
  <c r="V259" i="3"/>
  <c r="V7" i="3"/>
  <c r="S7" i="3" s="1"/>
  <c r="T7" i="3" s="1"/>
  <c r="V8" i="3"/>
  <c r="S208" i="3"/>
  <c r="T208" i="3" s="1"/>
  <c r="V217" i="3"/>
  <c r="S214" i="3"/>
  <c r="T214" i="3" s="1"/>
  <c r="V219" i="3"/>
  <c r="V221" i="3"/>
  <c r="V222" i="3"/>
  <c r="V216" i="3"/>
  <c r="V218" i="3"/>
  <c r="S217" i="3"/>
  <c r="T217" i="3" s="1"/>
  <c r="S218" i="3"/>
  <c r="T218" i="3" s="1"/>
  <c r="S210" i="3"/>
  <c r="T210" i="3" s="1"/>
  <c r="S219" i="3"/>
  <c r="T219" i="3" s="1"/>
  <c r="S221" i="3"/>
  <c r="T221" i="3" s="1"/>
  <c r="S10" i="3"/>
  <c r="T10" i="3" s="1"/>
</calcChain>
</file>

<file path=xl/sharedStrings.xml><?xml version="1.0" encoding="utf-8"?>
<sst xmlns="http://schemas.openxmlformats.org/spreadsheetml/2006/main" count="943" uniqueCount="400">
  <si>
    <t xml:space="preserve"> Halle Enns</t>
  </si>
  <si>
    <t xml:space="preserve"> Pizzapreis Eferding</t>
  </si>
  <si>
    <t xml:space="preserve"> Hallen Trophy Garsten</t>
  </si>
  <si>
    <t xml:space="preserve"> Resthof - Panther</t>
  </si>
  <si>
    <t xml:space="preserve"> PSV Steyr</t>
  </si>
  <si>
    <t xml:space="preserve"> Ternberg</t>
  </si>
  <si>
    <t xml:space="preserve"> Hausmening </t>
  </si>
  <si>
    <t>Rang:</t>
  </si>
  <si>
    <t>Kategorie:  Männliche Spieler</t>
  </si>
  <si>
    <t>Pass Nr.</t>
  </si>
  <si>
    <t>Kat:</t>
  </si>
  <si>
    <t>Verein:</t>
  </si>
  <si>
    <t>Streich.</t>
  </si>
  <si>
    <t>1.</t>
  </si>
  <si>
    <t>ZOJER Michael</t>
  </si>
  <si>
    <t>HE</t>
  </si>
  <si>
    <t>2.</t>
  </si>
  <si>
    <t>DANGL Mario</t>
  </si>
  <si>
    <t>MJ</t>
  </si>
  <si>
    <t>PSV</t>
  </si>
  <si>
    <t>3.</t>
  </si>
  <si>
    <t>SINNHUBER Fritz</t>
  </si>
  <si>
    <t>M1</t>
  </si>
  <si>
    <t>U-Linz</t>
  </si>
  <si>
    <t>4.</t>
  </si>
  <si>
    <t>DANGL Fritz</t>
  </si>
  <si>
    <t>5.</t>
  </si>
  <si>
    <t>STEYR</t>
  </si>
  <si>
    <t>6.</t>
  </si>
  <si>
    <t>HELM Peter</t>
  </si>
  <si>
    <t>7.</t>
  </si>
  <si>
    <t>8.</t>
  </si>
  <si>
    <t>GAIDA Bernd</t>
  </si>
  <si>
    <t>9.</t>
  </si>
  <si>
    <t>HOLZHAIDER Josef</t>
  </si>
  <si>
    <t>3DMSC</t>
  </si>
  <si>
    <t>10.</t>
  </si>
  <si>
    <t>11.</t>
  </si>
  <si>
    <t>KREMSER Christian</t>
  </si>
  <si>
    <t>ENNS</t>
  </si>
  <si>
    <t>12.</t>
  </si>
  <si>
    <t>13.</t>
  </si>
  <si>
    <t>BRAUN</t>
  </si>
  <si>
    <t>14.</t>
  </si>
  <si>
    <t>15.</t>
  </si>
  <si>
    <t>16.</t>
  </si>
  <si>
    <t>LEON</t>
  </si>
  <si>
    <t>17.</t>
  </si>
  <si>
    <t>M2</t>
  </si>
  <si>
    <t>18.</t>
  </si>
  <si>
    <t>19.</t>
  </si>
  <si>
    <t>MK</t>
  </si>
  <si>
    <t>20.</t>
  </si>
  <si>
    <t>21.</t>
  </si>
  <si>
    <t>22.</t>
  </si>
  <si>
    <t>23.</t>
  </si>
  <si>
    <t>24.</t>
  </si>
  <si>
    <t>DANNER Markus</t>
  </si>
  <si>
    <t>25.</t>
  </si>
  <si>
    <t>DANNER Wolfgang</t>
  </si>
  <si>
    <t>26.</t>
  </si>
  <si>
    <t>27.</t>
  </si>
  <si>
    <t>28.</t>
  </si>
  <si>
    <t>33.</t>
  </si>
  <si>
    <t>34.</t>
  </si>
  <si>
    <t>TRÖTZMÜLLER Günther</t>
  </si>
  <si>
    <t>35.</t>
  </si>
  <si>
    <t>36.</t>
  </si>
  <si>
    <t>37.</t>
  </si>
  <si>
    <t>38.</t>
  </si>
  <si>
    <t>39.</t>
  </si>
  <si>
    <t>LEMBERGER Erich</t>
  </si>
  <si>
    <t>40.</t>
  </si>
  <si>
    <t>KLOIBHOFER Stefan</t>
  </si>
  <si>
    <t>YBBS</t>
  </si>
  <si>
    <t>ECKER Josef</t>
  </si>
  <si>
    <t>HINTERNDORFER Knut</t>
  </si>
  <si>
    <t>Bestscore</t>
  </si>
  <si>
    <t>Kategorie: Weibliche  Spieler</t>
  </si>
  <si>
    <t>DA</t>
  </si>
  <si>
    <t>HELM Jacqueline</t>
  </si>
  <si>
    <t>WJ</t>
  </si>
  <si>
    <t>HELM Jennifer</t>
  </si>
  <si>
    <t>WK</t>
  </si>
  <si>
    <t>W2</t>
  </si>
  <si>
    <t>DANNER Gabriela</t>
  </si>
  <si>
    <t>W1</t>
  </si>
  <si>
    <t>DANNER Martina</t>
  </si>
  <si>
    <t>HINTERNDORFER Rita</t>
  </si>
  <si>
    <t>Altheim</t>
  </si>
  <si>
    <t xml:space="preserve">Kids Leistungstufe </t>
  </si>
  <si>
    <t>Bestscore:</t>
  </si>
  <si>
    <t>Ternberg</t>
  </si>
  <si>
    <t>PSV Steyr</t>
  </si>
  <si>
    <t>Resthof - Panther</t>
  </si>
  <si>
    <t>Leonding</t>
  </si>
  <si>
    <t>Braunau</t>
  </si>
  <si>
    <t>Pizzapreis Eferding</t>
  </si>
  <si>
    <t>Halle Enns</t>
  </si>
  <si>
    <t>Hallen Trophy Garsten</t>
  </si>
  <si>
    <t>KREMSER Raphael</t>
  </si>
  <si>
    <t>SIERN</t>
  </si>
  <si>
    <t>DANGL Rosa</t>
  </si>
  <si>
    <t>MAYRHUBER Oliver</t>
  </si>
  <si>
    <t>Polizei SV Steyr 1</t>
  </si>
  <si>
    <t>ASKÖ 3D MSC Linz Lissfeld 1</t>
  </si>
  <si>
    <t>Polizei SV Steyr 2</t>
  </si>
  <si>
    <t>ASKÖ 3D MSC Linz Lissfeld 2</t>
  </si>
  <si>
    <t>SCHLAGER Margaret</t>
  </si>
  <si>
    <t>DIAVO</t>
  </si>
  <si>
    <t>Steigerstraße</t>
  </si>
  <si>
    <t>MANZENREITER Gottfried</t>
  </si>
  <si>
    <t>VIERLINGER Vanessa</t>
  </si>
  <si>
    <r>
      <t xml:space="preserve">Bei den Kids-Leistungsstufen wird die </t>
    </r>
    <r>
      <rPr>
        <u/>
        <sz val="8"/>
        <color indexed="10"/>
        <rFont val="Comic Sans MS"/>
        <family val="4"/>
      </rPr>
      <t>beste Runde</t>
    </r>
    <r>
      <rPr>
        <sz val="8"/>
        <color indexed="10"/>
        <rFont val="Comic Sans MS"/>
        <family val="4"/>
      </rPr>
      <t xml:space="preserve"> für den Sieg herangezogen</t>
    </r>
  </si>
  <si>
    <t>Anzahl</t>
  </si>
  <si>
    <t>Kleinste</t>
  </si>
  <si>
    <t>Summe</t>
  </si>
  <si>
    <t>Kategorie: Mannschaften</t>
  </si>
  <si>
    <t>Kids
Leistungsstufe</t>
  </si>
  <si>
    <t>Mannschaften</t>
  </si>
  <si>
    <t>männliche
Spieler</t>
  </si>
  <si>
    <t>weibliche 
Spieler</t>
  </si>
  <si>
    <t>ALMANSTORFER Margareta</t>
  </si>
  <si>
    <t>HESS Edith</t>
  </si>
  <si>
    <t>HERZOG Ernst</t>
  </si>
  <si>
    <t>PLANK Mathias</t>
  </si>
  <si>
    <t>ANZINGER Günter</t>
  </si>
  <si>
    <t>MÜLLER Paul</t>
  </si>
  <si>
    <t>STOIBER Lisa</t>
  </si>
  <si>
    <t>Enns</t>
  </si>
  <si>
    <t>HERZOG Elfriede</t>
  </si>
  <si>
    <t>KLAFFENBÖCK Jan</t>
  </si>
  <si>
    <t>HASIWEDER Thomas</t>
  </si>
  <si>
    <t>Gaida Bernd</t>
  </si>
  <si>
    <t>MSC-Steyr</t>
  </si>
  <si>
    <t>Diavolo Eferding</t>
  </si>
  <si>
    <t>Dangl Mario</t>
  </si>
  <si>
    <t>WINDSTEIG Sandro</t>
  </si>
  <si>
    <t>LEHNER Daniel</t>
  </si>
  <si>
    <t>KAUKAL Philip</t>
  </si>
  <si>
    <t>EXL Franz</t>
  </si>
  <si>
    <t>ASKÖ BGV Leonding 1</t>
  </si>
  <si>
    <t>Helm Jennifer</t>
  </si>
  <si>
    <t>Hausmenning</t>
  </si>
  <si>
    <t>KASPER Andreas</t>
  </si>
  <si>
    <t>ASKÖ MGC Ybbstal 1</t>
  </si>
  <si>
    <t>Polizei SV Steyr 3</t>
  </si>
  <si>
    <t>KARAN Tobias</t>
  </si>
  <si>
    <t>BUCHTA Fabian</t>
  </si>
  <si>
    <t>EDLER Marvin</t>
  </si>
  <si>
    <t>OÖ-Cup 13</t>
  </si>
  <si>
    <t>EXL Gernot</t>
  </si>
  <si>
    <t>EXL Pascal</t>
  </si>
  <si>
    <t>PITZL Sebastian</t>
  </si>
  <si>
    <t>VIERLINGER Leon</t>
  </si>
  <si>
    <t>132 Schläge</t>
  </si>
  <si>
    <t>BUCHTA Elisabeth</t>
  </si>
  <si>
    <t>136 Schläge</t>
  </si>
  <si>
    <t>PSV Steyr 2</t>
  </si>
  <si>
    <t>598 Schläge</t>
  </si>
  <si>
    <t>Plank Mathias</t>
  </si>
  <si>
    <t>KONRAD Robert</t>
  </si>
  <si>
    <t>KREUZMAYR Günter</t>
  </si>
  <si>
    <t>ALTMC</t>
  </si>
  <si>
    <t>BRAUNER Florian</t>
  </si>
  <si>
    <t>STOCKHAMMER Thomas</t>
  </si>
  <si>
    <t>KROTTENTHALER Ramon</t>
  </si>
  <si>
    <t>FALTERBAUER Stefan</t>
  </si>
  <si>
    <t>ASKÖ MSC Steyr 1</t>
  </si>
  <si>
    <t>271 Schläge</t>
  </si>
  <si>
    <t>MGV Altheim 1</t>
  </si>
  <si>
    <t>ASKÖ MSC Braunau 1</t>
  </si>
  <si>
    <t>ASKÖ MSC Braunau 2</t>
  </si>
  <si>
    <t>ASKÖ BGC Diavolo Eferding 1</t>
  </si>
  <si>
    <t>ASKÖ BGC Diavolo Eferding 2</t>
  </si>
  <si>
    <t>LECHNER Franz</t>
  </si>
  <si>
    <t>LEDERSBERGER Karl</t>
  </si>
  <si>
    <t>PUTSCHER Hermann</t>
  </si>
  <si>
    <t>KROTTENTHALER Kurt</t>
  </si>
  <si>
    <t>KRULIS Friedrich</t>
  </si>
  <si>
    <t>PFANZELT Johannes</t>
  </si>
  <si>
    <t>ILKERL Heinz</t>
  </si>
  <si>
    <t>SCHMID Alfred</t>
  </si>
  <si>
    <t>RACKETSEDER Walter</t>
  </si>
  <si>
    <t>WEIBOLD Julian</t>
  </si>
  <si>
    <t>MAYRHUBER Sebastian</t>
  </si>
  <si>
    <t>JAGEREDER Stefan</t>
  </si>
  <si>
    <t>NEUBAUER Marcel</t>
  </si>
  <si>
    <t>DANNER Alexander</t>
  </si>
  <si>
    <t>29.</t>
  </si>
  <si>
    <t>30.</t>
  </si>
  <si>
    <t>31.</t>
  </si>
  <si>
    <t>32.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</si>
  <si>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</si>
  <si>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</si>
  <si>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</si>
  <si>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</si>
  <si>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</si>
  <si>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</si>
  <si>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</si>
  <si>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</si>
  <si>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</si>
  <si>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</si>
  <si>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</si>
  <si>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</si>
  <si>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</si>
  <si>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</si>
  <si>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</si>
  <si>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</si>
  <si>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</si>
  <si>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Zojer Michael</t>
  </si>
  <si>
    <t>60 Schläge</t>
  </si>
  <si>
    <t>THIER Edith</t>
  </si>
  <si>
    <t>LECHNER Birgit</t>
  </si>
  <si>
    <t>Danner Gabriela</t>
  </si>
  <si>
    <t>3D MSC Linz Lissfeld</t>
  </si>
  <si>
    <t>69 Schläge</t>
  </si>
  <si>
    <t>SCHMID Maria</t>
  </si>
  <si>
    <t>PFANZELT Anna</t>
  </si>
  <si>
    <t>LEMBERGER Margaretha</t>
  </si>
  <si>
    <t>WILDBERGER Melanie</t>
  </si>
  <si>
    <t>RUTHMANN Patrizia</t>
  </si>
  <si>
    <t>GROH Melanie</t>
  </si>
  <si>
    <t>Wildberger Melanie</t>
  </si>
  <si>
    <t>27 Schläge</t>
  </si>
  <si>
    <t>25 Schläge</t>
  </si>
  <si>
    <t xml:space="preserve">WK </t>
  </si>
  <si>
    <t>MÜLLER Gregor</t>
  </si>
  <si>
    <t>Schwarz Günter</t>
  </si>
  <si>
    <t>PSV-Steyr</t>
  </si>
  <si>
    <t>122 Schläge</t>
  </si>
  <si>
    <t>SCHWARZ Günter</t>
  </si>
  <si>
    <t>EXL Harald</t>
  </si>
  <si>
    <t>LIDLGRUBER Roland</t>
  </si>
  <si>
    <t>BRANDSTETTER Horst</t>
  </si>
  <si>
    <t>ZACHL Peter</t>
  </si>
  <si>
    <t>BURGSTALLER Clemens</t>
  </si>
  <si>
    <t>FÜRST Franz</t>
  </si>
  <si>
    <t>TERN</t>
  </si>
  <si>
    <t>BURGSTALLER Nico</t>
  </si>
  <si>
    <t>HELM Walter</t>
  </si>
  <si>
    <t>TRAUNER Johann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</si>
  <si>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</si>
  <si>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</si>
  <si>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</si>
  <si>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</si>
  <si>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</si>
  <si>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</si>
  <si>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</si>
  <si>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</si>
  <si>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</si>
  <si>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</si>
  <si>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131 Schläge</t>
  </si>
  <si>
    <t>FALTERBAUER Margit</t>
  </si>
  <si>
    <t>MAIRHOFER Jasmin</t>
  </si>
  <si>
    <t>ANGERER Elke</t>
  </si>
  <si>
    <t>MARTL Ingeborg</t>
  </si>
  <si>
    <t>KREUZER Leopoldine</t>
  </si>
  <si>
    <t>Windsteig Sandro</t>
  </si>
  <si>
    <t>PSV Steyr 1</t>
  </si>
  <si>
    <t>437 Schläge</t>
  </si>
  <si>
    <t>Polizei SV Steyr 4</t>
  </si>
  <si>
    <t>Lissfeld System 2</t>
  </si>
  <si>
    <t>Müller Gregor</t>
  </si>
  <si>
    <t>92 Schläge</t>
  </si>
  <si>
    <t>KOVANECZ Albert</t>
  </si>
  <si>
    <t>FÜREDER Rudolf</t>
  </si>
  <si>
    <t>BINDER Paul</t>
  </si>
  <si>
    <t>68.</t>
  </si>
  <si>
    <t>69.</t>
  </si>
  <si>
    <t>70.</t>
  </si>
  <si>
    <t>Danner Martina</t>
  </si>
  <si>
    <t>108 Schläge</t>
  </si>
  <si>
    <t>BINDER Andrea</t>
  </si>
  <si>
    <t>ASKÖ MSC Steyr</t>
  </si>
  <si>
    <t>430 Schläge</t>
  </si>
  <si>
    <t>ASKÖ 3D MSC Linz Lissfeld 3</t>
  </si>
  <si>
    <t>STELZMÜLLER Karl</t>
  </si>
  <si>
    <t>PFAU Johann</t>
  </si>
  <si>
    <t>STEIG</t>
  </si>
  <si>
    <t>HÜBSCH Werner</t>
  </si>
  <si>
    <t>PATEL Chandrakant</t>
  </si>
  <si>
    <t>KOVANECZ Christian</t>
  </si>
  <si>
    <t>71.</t>
  </si>
  <si>
    <t>72.</t>
  </si>
  <si>
    <t>73.</t>
  </si>
  <si>
    <t>74.</t>
  </si>
  <si>
    <t>75.</t>
  </si>
  <si>
    <t>Dangl Friedrich</t>
  </si>
  <si>
    <t>90 Schläge</t>
  </si>
  <si>
    <t>Dangl Rosa</t>
  </si>
  <si>
    <t>105 Schläge</t>
  </si>
  <si>
    <t>394 Schläge</t>
  </si>
  <si>
    <t>Danner Markus</t>
  </si>
  <si>
    <t>91 Schläge</t>
  </si>
  <si>
    <t>109 Schläge</t>
  </si>
  <si>
    <t>Lwonsing</t>
  </si>
  <si>
    <t>ASKÖ 3D MSC Linz Lissfeld</t>
  </si>
  <si>
    <t>412 Schläge</t>
  </si>
  <si>
    <t>MÜLLER Claus</t>
  </si>
  <si>
    <t>MÜLLER Ulrich</t>
  </si>
  <si>
    <t>OBERLÄNDER Klaus</t>
  </si>
  <si>
    <t>KREUZMAYR Martin</t>
  </si>
  <si>
    <t>76.</t>
  </si>
  <si>
    <t>77.</t>
  </si>
  <si>
    <t>78.</t>
  </si>
  <si>
    <t>79.</t>
  </si>
  <si>
    <t>Kreuzmayr Günther</t>
  </si>
  <si>
    <t>MGV Altheim</t>
  </si>
  <si>
    <t>87 Schläge</t>
  </si>
  <si>
    <t>SINNHUBER Brigitte</t>
  </si>
  <si>
    <t>ULINZ</t>
  </si>
  <si>
    <t>93 Schläge</t>
  </si>
  <si>
    <t>GRILL Heidi</t>
  </si>
  <si>
    <t>379 Schläge</t>
  </si>
  <si>
    <t>MGV Altheim 2</t>
  </si>
  <si>
    <t>POVOLNY Heinz</t>
  </si>
  <si>
    <t>ADUATZ Alfred</t>
  </si>
  <si>
    <t>WEIGL Gerald</t>
  </si>
  <si>
    <t>85 Schläge</t>
  </si>
  <si>
    <t>MGV Sierning</t>
  </si>
  <si>
    <t>Povolny Heinz</t>
  </si>
  <si>
    <t>80.</t>
  </si>
  <si>
    <t>81.</t>
  </si>
  <si>
    <t>82.</t>
  </si>
  <si>
    <t>SPG Sierning/Ternberg</t>
  </si>
  <si>
    <t>383 Schläge</t>
  </si>
  <si>
    <t>Hausmening</t>
  </si>
  <si>
    <t>IRXENMAYER Christian</t>
  </si>
  <si>
    <t>ANDRASCH Fritz</t>
  </si>
  <si>
    <t>HUBER Walter</t>
  </si>
  <si>
    <t>PERTL Marco</t>
  </si>
  <si>
    <t>83.</t>
  </si>
  <si>
    <t>84.</t>
  </si>
  <si>
    <t>85.</t>
  </si>
  <si>
    <t>86.</t>
  </si>
  <si>
    <t>Irxenmayer Christian</t>
  </si>
  <si>
    <t>MGC Ybbstal</t>
  </si>
  <si>
    <t>98 Schläge</t>
  </si>
  <si>
    <t>ANDRASCH Elfriede</t>
  </si>
  <si>
    <t>IRXENMAYER Michaela</t>
  </si>
  <si>
    <t>Hinterndorfer Rita</t>
  </si>
  <si>
    <t>MGC Sierning</t>
  </si>
  <si>
    <t>Heß Edith</t>
  </si>
  <si>
    <t>96 Schläge</t>
  </si>
  <si>
    <t>MGC ASKÖ Ybbstal 1</t>
  </si>
  <si>
    <t>404 Schläge</t>
  </si>
  <si>
    <t>ASKÖ MGC Ybbstal 2</t>
  </si>
  <si>
    <t>76 Schläge</t>
  </si>
  <si>
    <t>CERVINKA Marc</t>
  </si>
  <si>
    <t>LEDERSBERGER Günther</t>
  </si>
  <si>
    <t>DLESK Erich</t>
  </si>
  <si>
    <t>STOCKHAMMER Michael</t>
  </si>
  <si>
    <t>MASUTTI Joey</t>
  </si>
  <si>
    <t>TAUBENBÖCK Jonas</t>
  </si>
  <si>
    <t>MGV Altheim 3</t>
  </si>
  <si>
    <t>345 Schläge</t>
  </si>
  <si>
    <t>Irxenmayer Michaela</t>
  </si>
  <si>
    <t>81 Schläge</t>
  </si>
  <si>
    <t>ALTENMÜLLER Othmar</t>
  </si>
  <si>
    <t>BEER Konrad</t>
  </si>
  <si>
    <t>HANNL Josef</t>
  </si>
  <si>
    <t>HIESBERGER Karl</t>
  </si>
  <si>
    <t>89 Schläge</t>
  </si>
  <si>
    <t>BEER Gabriele</t>
  </si>
  <si>
    <t>VORDERDERFLER Anna</t>
  </si>
  <si>
    <t>95 Schläge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</si>
  <si>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</si>
  <si>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</si>
  <si>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</si>
  <si>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</si>
  <si>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</si>
  <si>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</si>
  <si>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</si>
  <si>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</si>
  <si>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</si>
  <si>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</si>
  <si>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389 Schläge</t>
  </si>
  <si>
    <t>nicht ausgetragen</t>
  </si>
  <si>
    <t>ALTHEIM</t>
  </si>
  <si>
    <t>keiner angetreten</t>
  </si>
  <si>
    <t>ML</t>
  </si>
  <si>
    <t>Pertl Marco</t>
  </si>
  <si>
    <t>Ybbstal</t>
  </si>
  <si>
    <t>23 Schläge</t>
  </si>
  <si>
    <t>TERNBERG</t>
  </si>
  <si>
    <t>Pitzl Sebastian</t>
  </si>
  <si>
    <t>31 Schläge</t>
  </si>
  <si>
    <t>30 Schläge</t>
  </si>
  <si>
    <t>Binder Paul</t>
  </si>
  <si>
    <t>3DMSC Linz Lissfeld</t>
  </si>
  <si>
    <t>34 Schläge</t>
  </si>
  <si>
    <t>Kreuzmayr Martin</t>
  </si>
  <si>
    <t>29 Schläge</t>
  </si>
  <si>
    <t>29 Schlöge</t>
  </si>
  <si>
    <t>Karan Tobias</t>
  </si>
  <si>
    <t>37 Schläge</t>
  </si>
  <si>
    <t>SPÖCK Roswitha</t>
  </si>
  <si>
    <t>ASKÖ BGC Diavolo Eferding</t>
  </si>
  <si>
    <t>446 Schläge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</si>
</sst>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family val="2"/>
    </font>
    <font>
      <sz val="9"/>
      <name val="Arial"/>
      <family val="2"/>
    </font>
    <font>
      <sz val="8"/>
      <name val="Comic Sans MS"/>
      <family val="4"/>
    </font>
    <font>
      <sz val="22"/>
      <name val="Comic Sans MS"/>
      <family val="4"/>
    </font>
    <font>
      <sz val="34"/>
      <name val="Comic Sans MS"/>
      <family val="4"/>
    </font>
    <font>
      <sz val="40"/>
      <name val="Comic Sans MS"/>
      <family val="4"/>
    </font>
    <font>
      <sz val="10"/>
      <name val="Comic Sans MS"/>
      <family val="4"/>
    </font>
    <font>
      <sz val="8"/>
      <color indexed="12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u/>
      <sz val="9"/>
      <color indexed="12"/>
      <name val="Comic Sans MS"/>
      <family val="4"/>
    </font>
    <font>
      <u/>
      <sz val="8"/>
      <color indexed="12"/>
      <name val="Comic Sans MS"/>
      <family val="4"/>
    </font>
    <font>
      <u/>
      <sz val="8"/>
      <name val="Comic Sans MS"/>
      <family val="4"/>
    </font>
    <font>
      <sz val="9"/>
      <color indexed="56"/>
      <name val="Comic Sans MS"/>
      <family val="4"/>
    </font>
    <font>
      <sz val="8"/>
      <color indexed="10"/>
      <name val="Comic Sans MS"/>
      <family val="4"/>
    </font>
    <font>
      <b/>
      <u/>
      <sz val="8"/>
      <color indexed="10"/>
      <name val="Comic Sans MS"/>
      <family val="4"/>
    </font>
    <font>
      <b/>
      <sz val="8"/>
      <color indexed="10"/>
      <name val="Comic Sans MS"/>
      <family val="4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sz val="8"/>
      <color indexed="30"/>
      <name val="Comic Sans MS"/>
      <family val="4"/>
    </font>
    <font>
      <u/>
      <sz val="8"/>
      <color indexed="30"/>
      <name val="Comic Sans MS"/>
      <family val="4"/>
    </font>
    <font>
      <u/>
      <sz val="8"/>
      <color indexed="10"/>
      <name val="Comic Sans MS"/>
      <family val="4"/>
    </font>
    <font>
      <sz val="16"/>
      <name val="Comic Sans MS"/>
      <family val="4"/>
    </font>
    <font>
      <b/>
      <u/>
      <sz val="9"/>
      <color indexed="12"/>
      <name val="Comic Sans MS"/>
      <family val="4"/>
    </font>
    <font>
      <b/>
      <sz val="9"/>
      <color indexed="10"/>
      <name val="Comic Sans MS"/>
      <family val="4"/>
    </font>
    <font>
      <sz val="8"/>
      <color indexed="30"/>
      <name val="Comic Sans MS"/>
      <family val="4"/>
    </font>
    <font>
      <u/>
      <sz val="8"/>
      <color indexed="30"/>
      <name val="Comic Sans MS"/>
      <family val="4"/>
    </font>
    <font>
      <u/>
      <sz val="9"/>
      <name val="Comic Sans MS"/>
      <family val="4"/>
    </font>
    <font>
      <b/>
      <sz val="9"/>
      <color rgb="FFFF0000"/>
      <name val="Comic Sans MS"/>
      <family val="4"/>
    </font>
    <font>
      <b/>
      <u/>
      <sz val="9"/>
      <color rgb="FFFF0000"/>
      <name val="Comic Sans MS"/>
      <family val="4"/>
    </font>
    <font>
      <b/>
      <u/>
      <sz val="8"/>
      <color rgb="FFFF0000"/>
      <name val="Comic Sans MS"/>
      <family val="4"/>
    </font>
    <font>
      <sz val="9"/>
      <color theme="0" tint="-0.249977111117893"/>
      <name val="Comic Sans MS"/>
      <family val="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rgb="FFBFBFBF"/>
      <name val="Comic Sans MS"/>
      <family val="4"/>
    </font>
    <font>
      <sz val="8"/>
      <color rgb="FF0000D4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58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5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textRotation="90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7" fillId="2" borderId="2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2" borderId="3" xfId="0" applyNumberFormat="1" applyFont="1" applyFill="1" applyBorder="1" applyAlignment="1">
      <alignment horizontal="left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left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17" fillId="2" borderId="0" xfId="0" applyNumberFormat="1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/>
    </xf>
    <xf numFmtId="0" fontId="10" fillId="2" borderId="9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/>
    <xf numFmtId="0" fontId="10" fillId="2" borderId="9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10" fillId="2" borderId="3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left"/>
    </xf>
    <xf numFmtId="0" fontId="10" fillId="2" borderId="6" xfId="0" applyNumberFormat="1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16" fillId="3" borderId="0" xfId="0" applyNumberFormat="1" applyFont="1" applyFill="1" applyBorder="1" applyAlignment="1">
      <alignment horizontal="left"/>
    </xf>
    <xf numFmtId="0" fontId="14" fillId="3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0" fillId="2" borderId="6" xfId="0" applyNumberFormat="1" applyFont="1" applyFill="1" applyBorder="1" applyAlignment="1"/>
    <xf numFmtId="0" fontId="10" fillId="2" borderId="12" xfId="0" applyNumberFormat="1" applyFont="1" applyFill="1" applyBorder="1" applyAlignment="1"/>
    <xf numFmtId="0" fontId="25" fillId="2" borderId="0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30" fillId="0" borderId="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1" fillId="2" borderId="0" xfId="0" applyNumberFormat="1" applyFont="1" applyFill="1" applyBorder="1" applyAlignment="1">
      <alignment horizontal="left"/>
    </xf>
    <xf numFmtId="0" fontId="29" fillId="2" borderId="0" xfId="0" applyNumberFormat="1" applyFont="1" applyFill="1" applyBorder="1" applyAlignment="1">
      <alignment horizontal="left"/>
    </xf>
    <xf numFmtId="0" fontId="30" fillId="0" borderId="7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6" xfId="0" applyNumberFormat="1" applyFont="1" applyFill="1" applyBorder="1" applyAlignment="1">
      <alignment horizontal="center"/>
    </xf>
    <xf numFmtId="0" fontId="29" fillId="2" borderId="0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0" fontId="8" fillId="2" borderId="14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0" fontId="0" fillId="0" borderId="0" xfId="0" applyFill="1"/>
    <xf numFmtId="0" fontId="14" fillId="0" borderId="0" xfId="0" applyFont="1" applyFill="1" applyBorder="1"/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33" fillId="5" borderId="0" xfId="0" applyNumberFormat="1" applyFont="1" applyFill="1" applyBorder="1" applyAlignment="1">
      <alignment horizontal="center"/>
    </xf>
    <xf numFmtId="0" fontId="33" fillId="5" borderId="6" xfId="0" applyNumberFormat="1" applyFont="1" applyFill="1" applyBorder="1" applyAlignment="1">
      <alignment horizontal="center"/>
    </xf>
    <xf numFmtId="0" fontId="20" fillId="5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33" fillId="0" borderId="7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0" fontId="8" fillId="5" borderId="0" xfId="0" applyNumberFormat="1" applyFont="1" applyFill="1" applyBorder="1" applyAlignment="1">
      <alignment horizontal="center"/>
    </xf>
    <xf numFmtId="0" fontId="8" fillId="5" borderId="7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left"/>
    </xf>
    <xf numFmtId="0" fontId="20" fillId="5" borderId="6" xfId="0" applyNumberFormat="1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0" fontId="8" fillId="0" borderId="11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/>
    <xf numFmtId="0" fontId="10" fillId="2" borderId="12" xfId="0" applyFont="1" applyFill="1" applyBorder="1"/>
    <xf numFmtId="0" fontId="37" fillId="6" borderId="2" xfId="0" applyFont="1" applyFill="1" applyBorder="1" applyAlignment="1">
      <alignment horizontal="center" textRotation="90"/>
    </xf>
    <xf numFmtId="0" fontId="20" fillId="0" borderId="11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left" vertical="center"/>
    </xf>
    <xf numFmtId="0" fontId="36" fillId="0" borderId="6" xfId="0" applyFont="1" applyBorder="1" applyAlignment="1">
      <alignment horizontal="center"/>
    </xf>
    <xf numFmtId="0" fontId="20" fillId="0" borderId="7" xfId="0" applyNumberFormat="1" applyFont="1" applyFill="1" applyBorder="1" applyAlignment="1">
      <alignment horizontal="center"/>
    </xf>
    <xf numFmtId="0" fontId="31" fillId="2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14" xfId="0" applyFont="1" applyFill="1" applyBorder="1" applyAlignment="1"/>
    <xf numFmtId="0" fontId="6" fillId="2" borderId="8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31" fillId="2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/>
    </xf>
    <xf numFmtId="0" fontId="33" fillId="0" borderId="9" xfId="0" applyNumberFormat="1" applyFont="1" applyFill="1" applyBorder="1" applyAlignment="1">
      <alignment horizontal="center"/>
    </xf>
    <xf numFmtId="0" fontId="33" fillId="0" borderId="12" xfId="0" applyNumberFormat="1" applyFont="1" applyFill="1" applyBorder="1" applyAlignment="1">
      <alignment horizontal="center"/>
    </xf>
    <xf numFmtId="0" fontId="33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</cellXfs>
  <cellStyles count="35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Standard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129</xdr:row>
      <xdr:rowOff>104775</xdr:rowOff>
    </xdr:from>
    <xdr:to>
      <xdr:col>2</xdr:col>
      <xdr:colOff>0</xdr:colOff>
      <xdr:row>130</xdr:row>
      <xdr:rowOff>1104900</xdr:rowOff>
    </xdr:to>
    <xdr:pic>
      <xdr:nvPicPr>
        <xdr:cNvPr id="3746" name="OÖ Wapp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5403175"/>
          <a:ext cx="1771650" cy="1771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19050</xdr:colOff>
      <xdr:row>129</xdr:row>
      <xdr:rowOff>219075</xdr:rowOff>
    </xdr:from>
    <xdr:to>
      <xdr:col>5</xdr:col>
      <xdr:colOff>314325</xdr:colOff>
      <xdr:row>129</xdr:row>
      <xdr:rowOff>647700</xdr:rowOff>
    </xdr:to>
    <xdr:pic>
      <xdr:nvPicPr>
        <xdr:cNvPr id="4246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23898225"/>
          <a:ext cx="2952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129</xdr:row>
      <xdr:rowOff>209550</xdr:rowOff>
    </xdr:from>
    <xdr:to>
      <xdr:col>6</xdr:col>
      <xdr:colOff>304800</xdr:colOff>
      <xdr:row>129</xdr:row>
      <xdr:rowOff>657225</xdr:rowOff>
    </xdr:to>
    <xdr:pic>
      <xdr:nvPicPr>
        <xdr:cNvPr id="4247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23888700"/>
          <a:ext cx="295275" cy="447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196</xdr:row>
      <xdr:rowOff>238125</xdr:rowOff>
    </xdr:from>
    <xdr:to>
      <xdr:col>5</xdr:col>
      <xdr:colOff>314325</xdr:colOff>
      <xdr:row>196</xdr:row>
      <xdr:rowOff>666750</xdr:rowOff>
    </xdr:to>
    <xdr:pic>
      <xdr:nvPicPr>
        <xdr:cNvPr id="4248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36375975"/>
          <a:ext cx="2952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196</xdr:row>
      <xdr:rowOff>266700</xdr:rowOff>
    </xdr:from>
    <xdr:to>
      <xdr:col>6</xdr:col>
      <xdr:colOff>304800</xdr:colOff>
      <xdr:row>196</xdr:row>
      <xdr:rowOff>704850</xdr:rowOff>
    </xdr:to>
    <xdr:pic>
      <xdr:nvPicPr>
        <xdr:cNvPr id="4249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62400" y="36404550"/>
          <a:ext cx="295275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28575</xdr:colOff>
      <xdr:row>196</xdr:row>
      <xdr:rowOff>342900</xdr:rowOff>
    </xdr:from>
    <xdr:to>
      <xdr:col>7</xdr:col>
      <xdr:colOff>304800</xdr:colOff>
      <xdr:row>196</xdr:row>
      <xdr:rowOff>638175</xdr:rowOff>
    </xdr:to>
    <xdr:pic>
      <xdr:nvPicPr>
        <xdr:cNvPr id="4250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95775" y="36480750"/>
          <a:ext cx="27622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3175</xdr:colOff>
      <xdr:row>196</xdr:row>
      <xdr:rowOff>260350</xdr:rowOff>
    </xdr:from>
    <xdr:to>
      <xdr:col>11</xdr:col>
      <xdr:colOff>276225</xdr:colOff>
      <xdr:row>196</xdr:row>
      <xdr:rowOff>593725</xdr:rowOff>
    </xdr:to>
    <xdr:pic>
      <xdr:nvPicPr>
        <xdr:cNvPr id="4253" name="ooe_askoe_braun_th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997575" y="29203650"/>
          <a:ext cx="273050" cy="333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196</xdr:row>
      <xdr:rowOff>238125</xdr:rowOff>
    </xdr:from>
    <xdr:to>
      <xdr:col>5</xdr:col>
      <xdr:colOff>314325</xdr:colOff>
      <xdr:row>196</xdr:row>
      <xdr:rowOff>666750</xdr:rowOff>
    </xdr:to>
    <xdr:pic>
      <xdr:nvPicPr>
        <xdr:cNvPr id="4257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36375975"/>
          <a:ext cx="2952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196</xdr:row>
      <xdr:rowOff>266700</xdr:rowOff>
    </xdr:from>
    <xdr:to>
      <xdr:col>6</xdr:col>
      <xdr:colOff>304800</xdr:colOff>
      <xdr:row>196</xdr:row>
      <xdr:rowOff>704850</xdr:rowOff>
    </xdr:to>
    <xdr:pic>
      <xdr:nvPicPr>
        <xdr:cNvPr id="4258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62400" y="36404550"/>
          <a:ext cx="295275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28575</xdr:colOff>
      <xdr:row>196</xdr:row>
      <xdr:rowOff>342900</xdr:rowOff>
    </xdr:from>
    <xdr:to>
      <xdr:col>7</xdr:col>
      <xdr:colOff>304800</xdr:colOff>
      <xdr:row>196</xdr:row>
      <xdr:rowOff>638175</xdr:rowOff>
    </xdr:to>
    <xdr:pic>
      <xdr:nvPicPr>
        <xdr:cNvPr id="4259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95775" y="36480750"/>
          <a:ext cx="27622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129</xdr:row>
      <xdr:rowOff>257175</xdr:rowOff>
    </xdr:from>
    <xdr:to>
      <xdr:col>6</xdr:col>
      <xdr:colOff>304800</xdr:colOff>
      <xdr:row>129</xdr:row>
      <xdr:rowOff>685800</xdr:rowOff>
    </xdr:to>
    <xdr:pic>
      <xdr:nvPicPr>
        <xdr:cNvPr id="4265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62400" y="23936325"/>
          <a:ext cx="2952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38100</xdr:colOff>
      <xdr:row>129</xdr:row>
      <xdr:rowOff>285750</xdr:rowOff>
    </xdr:from>
    <xdr:to>
      <xdr:col>8</xdr:col>
      <xdr:colOff>0</xdr:colOff>
      <xdr:row>129</xdr:row>
      <xdr:rowOff>581025</xdr:rowOff>
    </xdr:to>
    <xdr:pic>
      <xdr:nvPicPr>
        <xdr:cNvPr id="4266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05300" y="23964900"/>
          <a:ext cx="27622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28575</xdr:colOff>
      <xdr:row>129</xdr:row>
      <xdr:rowOff>311150</xdr:rowOff>
    </xdr:from>
    <xdr:to>
      <xdr:col>10</xdr:col>
      <xdr:colOff>0</xdr:colOff>
      <xdr:row>129</xdr:row>
      <xdr:rowOff>501650</xdr:rowOff>
    </xdr:to>
    <xdr:pic>
      <xdr:nvPicPr>
        <xdr:cNvPr id="4267" name="ooe_3dmsc_th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387975" y="17875250"/>
          <a:ext cx="2762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38100</xdr:colOff>
      <xdr:row>129</xdr:row>
      <xdr:rowOff>142875</xdr:rowOff>
    </xdr:from>
    <xdr:to>
      <xdr:col>17</xdr:col>
      <xdr:colOff>238125</xdr:colOff>
      <xdr:row>129</xdr:row>
      <xdr:rowOff>609600</xdr:rowOff>
    </xdr:to>
    <xdr:pic>
      <xdr:nvPicPr>
        <xdr:cNvPr id="4268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34175" y="21459825"/>
          <a:ext cx="200025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19050</xdr:colOff>
      <xdr:row>129</xdr:row>
      <xdr:rowOff>250825</xdr:rowOff>
    </xdr:from>
    <xdr:to>
      <xdr:col>12</xdr:col>
      <xdr:colOff>0</xdr:colOff>
      <xdr:row>129</xdr:row>
      <xdr:rowOff>584200</xdr:rowOff>
    </xdr:to>
    <xdr:pic>
      <xdr:nvPicPr>
        <xdr:cNvPr id="4269" name="ooe_askoe_braun_th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13450" y="19237325"/>
          <a:ext cx="285750" cy="333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314325</xdr:colOff>
      <xdr:row>129</xdr:row>
      <xdr:rowOff>279400</xdr:rowOff>
    </xdr:from>
    <xdr:to>
      <xdr:col>14</xdr:col>
      <xdr:colOff>196850</xdr:colOff>
      <xdr:row>129</xdr:row>
      <xdr:rowOff>536575</xdr:rowOff>
    </xdr:to>
    <xdr:pic>
      <xdr:nvPicPr>
        <xdr:cNvPr id="4270" name="ooe_altheim_th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43725" y="21399500"/>
          <a:ext cx="20002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38100</xdr:colOff>
      <xdr:row>129</xdr:row>
      <xdr:rowOff>304800</xdr:rowOff>
    </xdr:from>
    <xdr:to>
      <xdr:col>13</xdr:col>
      <xdr:colOff>19050</xdr:colOff>
      <xdr:row>129</xdr:row>
      <xdr:rowOff>533400</xdr:rowOff>
    </xdr:to>
    <xdr:pic>
      <xdr:nvPicPr>
        <xdr:cNvPr id="4271" name="ooe_steyr_th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876925" y="21621750"/>
          <a:ext cx="295275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209550</xdr:colOff>
      <xdr:row>129</xdr:row>
      <xdr:rowOff>266700</xdr:rowOff>
    </xdr:from>
    <xdr:to>
      <xdr:col>16</xdr:col>
      <xdr:colOff>9525</xdr:colOff>
      <xdr:row>129</xdr:row>
      <xdr:rowOff>542925</xdr:rowOff>
    </xdr:to>
    <xdr:pic>
      <xdr:nvPicPr>
        <xdr:cNvPr id="4272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200775" y="21583650"/>
          <a:ext cx="238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16</xdr:col>
      <xdr:colOff>28575</xdr:colOff>
      <xdr:row>129</xdr:row>
      <xdr:rowOff>266700</xdr:rowOff>
    </xdr:from>
    <xdr:to>
      <xdr:col>17</xdr:col>
      <xdr:colOff>9525</xdr:colOff>
      <xdr:row>129</xdr:row>
      <xdr:rowOff>533400</xdr:rowOff>
    </xdr:to>
    <xdr:pic>
      <xdr:nvPicPr>
        <xdr:cNvPr id="4273" name="ooe_bgc_tern_th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457950" y="21583650"/>
          <a:ext cx="2476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69850</xdr:colOff>
      <xdr:row>129</xdr:row>
      <xdr:rowOff>250825</xdr:rowOff>
    </xdr:from>
    <xdr:to>
      <xdr:col>13</xdr:col>
      <xdr:colOff>250825</xdr:colOff>
      <xdr:row>129</xdr:row>
      <xdr:rowOff>622300</xdr:rowOff>
    </xdr:to>
    <xdr:pic>
      <xdr:nvPicPr>
        <xdr:cNvPr id="4274" name="ooe_askoe_ybbs_th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99250" y="21370925"/>
          <a:ext cx="180975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31750</xdr:colOff>
      <xdr:row>129</xdr:row>
      <xdr:rowOff>292100</xdr:rowOff>
    </xdr:from>
    <xdr:to>
      <xdr:col>10</xdr:col>
      <xdr:colOff>288925</xdr:colOff>
      <xdr:row>129</xdr:row>
      <xdr:rowOff>539750</xdr:rowOff>
    </xdr:to>
    <xdr:pic>
      <xdr:nvPicPr>
        <xdr:cNvPr id="4275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721350" y="19278600"/>
          <a:ext cx="257175" cy="247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196</xdr:row>
      <xdr:rowOff>228600</xdr:rowOff>
    </xdr:from>
    <xdr:to>
      <xdr:col>5</xdr:col>
      <xdr:colOff>314325</xdr:colOff>
      <xdr:row>196</xdr:row>
      <xdr:rowOff>666750</xdr:rowOff>
    </xdr:to>
    <xdr:pic>
      <xdr:nvPicPr>
        <xdr:cNvPr id="4276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657600" y="36366450"/>
          <a:ext cx="295275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196</xdr:row>
      <xdr:rowOff>209550</xdr:rowOff>
    </xdr:from>
    <xdr:to>
      <xdr:col>6</xdr:col>
      <xdr:colOff>304800</xdr:colOff>
      <xdr:row>196</xdr:row>
      <xdr:rowOff>666750</xdr:rowOff>
    </xdr:to>
    <xdr:pic>
      <xdr:nvPicPr>
        <xdr:cNvPr id="4278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962400" y="36347400"/>
          <a:ext cx="295275" cy="457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28575</xdr:colOff>
      <xdr:row>196</xdr:row>
      <xdr:rowOff>295275</xdr:rowOff>
    </xdr:from>
    <xdr:to>
      <xdr:col>7</xdr:col>
      <xdr:colOff>304800</xdr:colOff>
      <xdr:row>196</xdr:row>
      <xdr:rowOff>666750</xdr:rowOff>
    </xdr:to>
    <xdr:pic>
      <xdr:nvPicPr>
        <xdr:cNvPr id="4279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295775" y="36433125"/>
          <a:ext cx="276225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22225</xdr:colOff>
      <xdr:row>196</xdr:row>
      <xdr:rowOff>260350</xdr:rowOff>
    </xdr:from>
    <xdr:to>
      <xdr:col>9</xdr:col>
      <xdr:colOff>298450</xdr:colOff>
      <xdr:row>196</xdr:row>
      <xdr:rowOff>565150</xdr:rowOff>
    </xdr:to>
    <xdr:pic>
      <xdr:nvPicPr>
        <xdr:cNvPr id="4280" name="ooe_3dmsc_th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381625" y="27603450"/>
          <a:ext cx="276225" cy="304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196</xdr:row>
      <xdr:rowOff>209550</xdr:rowOff>
    </xdr:from>
    <xdr:to>
      <xdr:col>5</xdr:col>
      <xdr:colOff>314325</xdr:colOff>
      <xdr:row>196</xdr:row>
      <xdr:rowOff>628650</xdr:rowOff>
    </xdr:to>
    <xdr:pic>
      <xdr:nvPicPr>
        <xdr:cNvPr id="4284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36347400"/>
          <a:ext cx="295275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19050</xdr:colOff>
      <xdr:row>196</xdr:row>
      <xdr:rowOff>171450</xdr:rowOff>
    </xdr:from>
    <xdr:to>
      <xdr:col>17</xdr:col>
      <xdr:colOff>228600</xdr:colOff>
      <xdr:row>196</xdr:row>
      <xdr:rowOff>647700</xdr:rowOff>
    </xdr:to>
    <xdr:pic>
      <xdr:nvPicPr>
        <xdr:cNvPr id="4285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715125" y="33756600"/>
          <a:ext cx="2095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196</xdr:row>
      <xdr:rowOff>266700</xdr:rowOff>
    </xdr:from>
    <xdr:to>
      <xdr:col>6</xdr:col>
      <xdr:colOff>304800</xdr:colOff>
      <xdr:row>196</xdr:row>
      <xdr:rowOff>704850</xdr:rowOff>
    </xdr:to>
    <xdr:pic>
      <xdr:nvPicPr>
        <xdr:cNvPr id="4286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62400" y="36404550"/>
          <a:ext cx="295275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28575</xdr:colOff>
      <xdr:row>196</xdr:row>
      <xdr:rowOff>342900</xdr:rowOff>
    </xdr:from>
    <xdr:to>
      <xdr:col>7</xdr:col>
      <xdr:colOff>304800</xdr:colOff>
      <xdr:row>196</xdr:row>
      <xdr:rowOff>638175</xdr:rowOff>
    </xdr:to>
    <xdr:pic>
      <xdr:nvPicPr>
        <xdr:cNvPr id="4287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95775" y="36480750"/>
          <a:ext cx="27622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6350</xdr:colOff>
      <xdr:row>196</xdr:row>
      <xdr:rowOff>292100</xdr:rowOff>
    </xdr:from>
    <xdr:to>
      <xdr:col>15</xdr:col>
      <xdr:colOff>0</xdr:colOff>
      <xdr:row>196</xdr:row>
      <xdr:rowOff>558800</xdr:rowOff>
    </xdr:to>
    <xdr:pic>
      <xdr:nvPicPr>
        <xdr:cNvPr id="4293" name="ooe_altheim_th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953250" y="31724600"/>
          <a:ext cx="298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38100</xdr:colOff>
      <xdr:row>196</xdr:row>
      <xdr:rowOff>342900</xdr:rowOff>
    </xdr:from>
    <xdr:to>
      <xdr:col>13</xdr:col>
      <xdr:colOff>19050</xdr:colOff>
      <xdr:row>196</xdr:row>
      <xdr:rowOff>581025</xdr:rowOff>
    </xdr:to>
    <xdr:pic>
      <xdr:nvPicPr>
        <xdr:cNvPr id="4294" name="ooe_steyr_th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876925" y="33928050"/>
          <a:ext cx="2952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15</xdr:col>
      <xdr:colOff>0</xdr:colOff>
      <xdr:row>196</xdr:row>
      <xdr:rowOff>342900</xdr:rowOff>
    </xdr:from>
    <xdr:to>
      <xdr:col>16</xdr:col>
      <xdr:colOff>19050</xdr:colOff>
      <xdr:row>196</xdr:row>
      <xdr:rowOff>619125</xdr:rowOff>
    </xdr:to>
    <xdr:pic>
      <xdr:nvPicPr>
        <xdr:cNvPr id="4295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210300" y="33928050"/>
          <a:ext cx="238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16</xdr:col>
      <xdr:colOff>19050</xdr:colOff>
      <xdr:row>196</xdr:row>
      <xdr:rowOff>342900</xdr:rowOff>
    </xdr:from>
    <xdr:to>
      <xdr:col>17</xdr:col>
      <xdr:colOff>0</xdr:colOff>
      <xdr:row>196</xdr:row>
      <xdr:rowOff>619125</xdr:rowOff>
    </xdr:to>
    <xdr:pic>
      <xdr:nvPicPr>
        <xdr:cNvPr id="4296" name="ooe_bgc_tern_th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448425" y="33928050"/>
          <a:ext cx="24765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28575</xdr:colOff>
      <xdr:row>196</xdr:row>
      <xdr:rowOff>269875</xdr:rowOff>
    </xdr:from>
    <xdr:to>
      <xdr:col>13</xdr:col>
      <xdr:colOff>304800</xdr:colOff>
      <xdr:row>196</xdr:row>
      <xdr:rowOff>650875</xdr:rowOff>
    </xdr:to>
    <xdr:pic>
      <xdr:nvPicPr>
        <xdr:cNvPr id="4297" name="ooe_askoe_ybbs_th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657975" y="31702375"/>
          <a:ext cx="276225" cy="381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25400</xdr:colOff>
      <xdr:row>196</xdr:row>
      <xdr:rowOff>292100</xdr:rowOff>
    </xdr:from>
    <xdr:to>
      <xdr:col>10</xdr:col>
      <xdr:colOff>282575</xdr:colOff>
      <xdr:row>196</xdr:row>
      <xdr:rowOff>549275</xdr:rowOff>
    </xdr:to>
    <xdr:pic>
      <xdr:nvPicPr>
        <xdr:cNvPr id="4298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715000" y="29235400"/>
          <a:ext cx="2571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0</xdr:row>
      <xdr:rowOff>219075</xdr:rowOff>
    </xdr:from>
    <xdr:to>
      <xdr:col>5</xdr:col>
      <xdr:colOff>314325</xdr:colOff>
      <xdr:row>0</xdr:row>
      <xdr:rowOff>647700</xdr:rowOff>
    </xdr:to>
    <xdr:pic>
      <xdr:nvPicPr>
        <xdr:cNvPr id="4299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219075"/>
          <a:ext cx="2952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0</xdr:row>
      <xdr:rowOff>209550</xdr:rowOff>
    </xdr:from>
    <xdr:to>
      <xdr:col>6</xdr:col>
      <xdr:colOff>304800</xdr:colOff>
      <xdr:row>0</xdr:row>
      <xdr:rowOff>657225</xdr:rowOff>
    </xdr:to>
    <xdr:pic>
      <xdr:nvPicPr>
        <xdr:cNvPr id="4300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209550"/>
          <a:ext cx="295275" cy="447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0</xdr:row>
      <xdr:rowOff>257175</xdr:rowOff>
    </xdr:from>
    <xdr:to>
      <xdr:col>6</xdr:col>
      <xdr:colOff>304800</xdr:colOff>
      <xdr:row>0</xdr:row>
      <xdr:rowOff>685800</xdr:rowOff>
    </xdr:to>
    <xdr:pic>
      <xdr:nvPicPr>
        <xdr:cNvPr id="4301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62400" y="257175"/>
          <a:ext cx="2952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38100</xdr:colOff>
      <xdr:row>0</xdr:row>
      <xdr:rowOff>285750</xdr:rowOff>
    </xdr:from>
    <xdr:to>
      <xdr:col>8</xdr:col>
      <xdr:colOff>0</xdr:colOff>
      <xdr:row>0</xdr:row>
      <xdr:rowOff>581025</xdr:rowOff>
    </xdr:to>
    <xdr:pic>
      <xdr:nvPicPr>
        <xdr:cNvPr id="4302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05300" y="285750"/>
          <a:ext cx="27622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53975</xdr:colOff>
      <xdr:row>0</xdr:row>
      <xdr:rowOff>311150</xdr:rowOff>
    </xdr:from>
    <xdr:to>
      <xdr:col>10</xdr:col>
      <xdr:colOff>25400</xdr:colOff>
      <xdr:row>0</xdr:row>
      <xdr:rowOff>501650</xdr:rowOff>
    </xdr:to>
    <xdr:pic>
      <xdr:nvPicPr>
        <xdr:cNvPr id="4303" name="ooe_3dmsc_th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13375" y="311150"/>
          <a:ext cx="2762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95250</xdr:rowOff>
    </xdr:from>
    <xdr:to>
      <xdr:col>17</xdr:col>
      <xdr:colOff>247650</xdr:colOff>
      <xdr:row>0</xdr:row>
      <xdr:rowOff>561975</xdr:rowOff>
    </xdr:to>
    <xdr:pic>
      <xdr:nvPicPr>
        <xdr:cNvPr id="4304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43700" y="95250"/>
          <a:ext cx="200025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19050</xdr:colOff>
      <xdr:row>0</xdr:row>
      <xdr:rowOff>250825</xdr:rowOff>
    </xdr:from>
    <xdr:to>
      <xdr:col>12</xdr:col>
      <xdr:colOff>0</xdr:colOff>
      <xdr:row>0</xdr:row>
      <xdr:rowOff>584200</xdr:rowOff>
    </xdr:to>
    <xdr:pic>
      <xdr:nvPicPr>
        <xdr:cNvPr id="4305" name="ooe_askoe_braun_th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13450" y="250825"/>
          <a:ext cx="285750" cy="333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238125</xdr:rowOff>
    </xdr:from>
    <xdr:to>
      <xdr:col>8</xdr:col>
      <xdr:colOff>9525</xdr:colOff>
      <xdr:row>0</xdr:row>
      <xdr:rowOff>628650</xdr:rowOff>
    </xdr:to>
    <xdr:pic>
      <xdr:nvPicPr>
        <xdr:cNvPr id="4306" name="ooe_steig_th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619625" y="238125"/>
          <a:ext cx="28575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41275</xdr:colOff>
      <xdr:row>0</xdr:row>
      <xdr:rowOff>273050</xdr:rowOff>
    </xdr:from>
    <xdr:to>
      <xdr:col>14</xdr:col>
      <xdr:colOff>292100</xdr:colOff>
      <xdr:row>0</xdr:row>
      <xdr:rowOff>530225</xdr:rowOff>
    </xdr:to>
    <xdr:pic>
      <xdr:nvPicPr>
        <xdr:cNvPr id="4307" name="ooe_altheim_th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75475" y="273050"/>
          <a:ext cx="25082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19050</xdr:colOff>
      <xdr:row>0</xdr:row>
      <xdr:rowOff>314325</xdr:rowOff>
    </xdr:from>
    <xdr:to>
      <xdr:col>13</xdr:col>
      <xdr:colOff>0</xdr:colOff>
      <xdr:row>0</xdr:row>
      <xdr:rowOff>542925</xdr:rowOff>
    </xdr:to>
    <xdr:pic>
      <xdr:nvPicPr>
        <xdr:cNvPr id="4308" name="ooe_steyr_th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857875" y="314325"/>
          <a:ext cx="295275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257175</xdr:rowOff>
    </xdr:from>
    <xdr:to>
      <xdr:col>16</xdr:col>
      <xdr:colOff>28575</xdr:colOff>
      <xdr:row>0</xdr:row>
      <xdr:rowOff>533400</xdr:rowOff>
    </xdr:to>
    <xdr:pic>
      <xdr:nvPicPr>
        <xdr:cNvPr id="4309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219825" y="257175"/>
          <a:ext cx="238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16</xdr:col>
      <xdr:colOff>19050</xdr:colOff>
      <xdr:row>0</xdr:row>
      <xdr:rowOff>247650</xdr:rowOff>
    </xdr:from>
    <xdr:to>
      <xdr:col>17</xdr:col>
      <xdr:colOff>0</xdr:colOff>
      <xdr:row>0</xdr:row>
      <xdr:rowOff>514350</xdr:rowOff>
    </xdr:to>
    <xdr:pic>
      <xdr:nvPicPr>
        <xdr:cNvPr id="4310" name="ooe_bgc_tern_th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448425" y="247650"/>
          <a:ext cx="2476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53975</xdr:colOff>
      <xdr:row>0</xdr:row>
      <xdr:rowOff>228600</xdr:rowOff>
    </xdr:from>
    <xdr:to>
      <xdr:col>13</xdr:col>
      <xdr:colOff>234950</xdr:colOff>
      <xdr:row>0</xdr:row>
      <xdr:rowOff>600075</xdr:rowOff>
    </xdr:to>
    <xdr:pic>
      <xdr:nvPicPr>
        <xdr:cNvPr id="4311" name="ooe_askoe_ybbs_th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83375" y="228600"/>
          <a:ext cx="180975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31750</xdr:colOff>
      <xdr:row>0</xdr:row>
      <xdr:rowOff>292100</xdr:rowOff>
    </xdr:from>
    <xdr:to>
      <xdr:col>10</xdr:col>
      <xdr:colOff>288925</xdr:colOff>
      <xdr:row>0</xdr:row>
      <xdr:rowOff>539750</xdr:rowOff>
    </xdr:to>
    <xdr:pic>
      <xdr:nvPicPr>
        <xdr:cNvPr id="431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721350" y="292100"/>
          <a:ext cx="257175" cy="247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19050</xdr:colOff>
      <xdr:row>253</xdr:row>
      <xdr:rowOff>200025</xdr:rowOff>
    </xdr:from>
    <xdr:to>
      <xdr:col>5</xdr:col>
      <xdr:colOff>314325</xdr:colOff>
      <xdr:row>253</xdr:row>
      <xdr:rowOff>619125</xdr:rowOff>
    </xdr:to>
    <xdr:pic>
      <xdr:nvPicPr>
        <xdr:cNvPr id="4313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657600" y="46424850"/>
          <a:ext cx="295275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9525</xdr:colOff>
      <xdr:row>253</xdr:row>
      <xdr:rowOff>257175</xdr:rowOff>
    </xdr:from>
    <xdr:to>
      <xdr:col>6</xdr:col>
      <xdr:colOff>304800</xdr:colOff>
      <xdr:row>253</xdr:row>
      <xdr:rowOff>685800</xdr:rowOff>
    </xdr:to>
    <xdr:pic>
      <xdr:nvPicPr>
        <xdr:cNvPr id="4315" name="ooe_diavo_th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962400" y="46482000"/>
          <a:ext cx="2952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28575</xdr:colOff>
      <xdr:row>253</xdr:row>
      <xdr:rowOff>333375</xdr:rowOff>
    </xdr:from>
    <xdr:to>
      <xdr:col>7</xdr:col>
      <xdr:colOff>304800</xdr:colOff>
      <xdr:row>253</xdr:row>
      <xdr:rowOff>628650</xdr:rowOff>
    </xdr:to>
    <xdr:pic>
      <xdr:nvPicPr>
        <xdr:cNvPr id="4316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295775" y="46558200"/>
          <a:ext cx="27622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34925</xdr:colOff>
      <xdr:row>253</xdr:row>
      <xdr:rowOff>374650</xdr:rowOff>
    </xdr:from>
    <xdr:to>
      <xdr:col>10</xdr:col>
      <xdr:colOff>6350</xdr:colOff>
      <xdr:row>253</xdr:row>
      <xdr:rowOff>565150</xdr:rowOff>
    </xdr:to>
    <xdr:pic>
      <xdr:nvPicPr>
        <xdr:cNvPr id="4317" name="ooe_3dmsc_th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394325" y="36036250"/>
          <a:ext cx="2762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19050</xdr:colOff>
      <xdr:row>253</xdr:row>
      <xdr:rowOff>295275</xdr:rowOff>
    </xdr:from>
    <xdr:to>
      <xdr:col>11</xdr:col>
      <xdr:colOff>304800</xdr:colOff>
      <xdr:row>253</xdr:row>
      <xdr:rowOff>628650</xdr:rowOff>
    </xdr:to>
    <xdr:pic>
      <xdr:nvPicPr>
        <xdr:cNvPr id="4319" name="ooe_askoe_braun_th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5543550" y="46520100"/>
          <a:ext cx="285750" cy="333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19050</xdr:colOff>
      <xdr:row>253</xdr:row>
      <xdr:rowOff>361950</xdr:rowOff>
    </xdr:from>
    <xdr:to>
      <xdr:col>13</xdr:col>
      <xdr:colOff>0</xdr:colOff>
      <xdr:row>253</xdr:row>
      <xdr:rowOff>590550</xdr:rowOff>
    </xdr:to>
    <xdr:pic>
      <xdr:nvPicPr>
        <xdr:cNvPr id="4322" name="ooe_steyr_th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5857875" y="43129200"/>
          <a:ext cx="295275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38100</xdr:colOff>
      <xdr:row>253</xdr:row>
      <xdr:rowOff>190500</xdr:rowOff>
    </xdr:from>
    <xdr:to>
      <xdr:col>17</xdr:col>
      <xdr:colOff>247650</xdr:colOff>
      <xdr:row>253</xdr:row>
      <xdr:rowOff>657225</xdr:rowOff>
    </xdr:to>
    <xdr:pic>
      <xdr:nvPicPr>
        <xdr:cNvPr id="4324" name="ooe_enns_th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734175" y="42957750"/>
          <a:ext cx="209550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19050</xdr:colOff>
      <xdr:row>253</xdr:row>
      <xdr:rowOff>314325</xdr:rowOff>
    </xdr:from>
    <xdr:to>
      <xdr:col>15</xdr:col>
      <xdr:colOff>12700</xdr:colOff>
      <xdr:row>253</xdr:row>
      <xdr:rowOff>571500</xdr:rowOff>
    </xdr:to>
    <xdr:pic>
      <xdr:nvPicPr>
        <xdr:cNvPr id="4326" name="ooe_altheim_th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965950" y="40065325"/>
          <a:ext cx="298450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15</xdr:col>
      <xdr:colOff>9525</xdr:colOff>
      <xdr:row>253</xdr:row>
      <xdr:rowOff>314325</xdr:rowOff>
    </xdr:from>
    <xdr:to>
      <xdr:col>16</xdr:col>
      <xdr:colOff>28575</xdr:colOff>
      <xdr:row>253</xdr:row>
      <xdr:rowOff>590550</xdr:rowOff>
    </xdr:to>
    <xdr:pic>
      <xdr:nvPicPr>
        <xdr:cNvPr id="4327" name="ooe_psv_th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219825" y="43081575"/>
          <a:ext cx="238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16</xdr:col>
      <xdr:colOff>28575</xdr:colOff>
      <xdr:row>253</xdr:row>
      <xdr:rowOff>323850</xdr:rowOff>
    </xdr:from>
    <xdr:to>
      <xdr:col>17</xdr:col>
      <xdr:colOff>9525</xdr:colOff>
      <xdr:row>253</xdr:row>
      <xdr:rowOff>590550</xdr:rowOff>
    </xdr:to>
    <xdr:pic>
      <xdr:nvPicPr>
        <xdr:cNvPr id="4328" name="ooe_bgc_tern_th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457950" y="43091100"/>
          <a:ext cx="2476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28575</xdr:colOff>
      <xdr:row>253</xdr:row>
      <xdr:rowOff>257175</xdr:rowOff>
    </xdr:from>
    <xdr:to>
      <xdr:col>13</xdr:col>
      <xdr:colOff>304800</xdr:colOff>
      <xdr:row>253</xdr:row>
      <xdr:rowOff>628650</xdr:rowOff>
    </xdr:to>
    <xdr:pic>
      <xdr:nvPicPr>
        <xdr:cNvPr id="4329" name="ooe_askoe_ybbs_th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657975" y="40008175"/>
          <a:ext cx="276225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38100</xdr:colOff>
      <xdr:row>253</xdr:row>
      <xdr:rowOff>327025</xdr:rowOff>
    </xdr:from>
    <xdr:to>
      <xdr:col>10</xdr:col>
      <xdr:colOff>295275</xdr:colOff>
      <xdr:row>253</xdr:row>
      <xdr:rowOff>574675</xdr:rowOff>
    </xdr:to>
    <xdr:pic>
      <xdr:nvPicPr>
        <xdr:cNvPr id="4330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5727700" y="37588825"/>
          <a:ext cx="257175" cy="247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104775</xdr:rowOff>
    </xdr:from>
    <xdr:to>
      <xdr:col>2</xdr:col>
      <xdr:colOff>0</xdr:colOff>
      <xdr:row>1</xdr:row>
      <xdr:rowOff>1104900</xdr:rowOff>
    </xdr:to>
    <xdr:pic>
      <xdr:nvPicPr>
        <xdr:cNvPr id="123" name="OÖ Wapp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04775"/>
          <a:ext cx="1771650" cy="1695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19050</xdr:colOff>
      <xdr:row>196</xdr:row>
      <xdr:rowOff>142875</xdr:rowOff>
    </xdr:from>
    <xdr:to>
      <xdr:col>2</xdr:col>
      <xdr:colOff>0</xdr:colOff>
      <xdr:row>197</xdr:row>
      <xdr:rowOff>1057275</xdr:rowOff>
    </xdr:to>
    <xdr:pic>
      <xdr:nvPicPr>
        <xdr:cNvPr id="125" name="OÖ Wapp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8766750"/>
          <a:ext cx="1771650" cy="1695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253</xdr:row>
      <xdr:rowOff>133350</xdr:rowOff>
    </xdr:from>
    <xdr:to>
      <xdr:col>1</xdr:col>
      <xdr:colOff>1771650</xdr:colOff>
      <xdr:row>254</xdr:row>
      <xdr:rowOff>1047750</xdr:rowOff>
    </xdr:to>
    <xdr:pic>
      <xdr:nvPicPr>
        <xdr:cNvPr id="126" name="OÖ Wapp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358300"/>
          <a:ext cx="1771650" cy="1695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8</xdr:col>
      <xdr:colOff>12700</xdr:colOff>
      <xdr:row>0</xdr:row>
      <xdr:rowOff>231775</xdr:rowOff>
    </xdr:from>
    <xdr:to>
      <xdr:col>8</xdr:col>
      <xdr:colOff>288925</xdr:colOff>
      <xdr:row>0</xdr:row>
      <xdr:rowOff>622300</xdr:rowOff>
    </xdr:to>
    <xdr:pic>
      <xdr:nvPicPr>
        <xdr:cNvPr id="91" name="ooe_steig_th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067300" y="231775"/>
          <a:ext cx="276225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19050</xdr:colOff>
      <xdr:row>129</xdr:row>
      <xdr:rowOff>234950</xdr:rowOff>
    </xdr:from>
    <xdr:to>
      <xdr:col>9</xdr:col>
      <xdr:colOff>0</xdr:colOff>
      <xdr:row>129</xdr:row>
      <xdr:rowOff>625475</xdr:rowOff>
    </xdr:to>
    <xdr:pic>
      <xdr:nvPicPr>
        <xdr:cNvPr id="92" name="ooe_steig_th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073650" y="17799050"/>
          <a:ext cx="28575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6350</xdr:colOff>
      <xdr:row>196</xdr:row>
      <xdr:rowOff>241300</xdr:rowOff>
    </xdr:from>
    <xdr:to>
      <xdr:col>8</xdr:col>
      <xdr:colOff>292100</xdr:colOff>
      <xdr:row>196</xdr:row>
      <xdr:rowOff>631825</xdr:rowOff>
    </xdr:to>
    <xdr:pic>
      <xdr:nvPicPr>
        <xdr:cNvPr id="93" name="ooe_steig_th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060950" y="27584400"/>
          <a:ext cx="28575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38100</xdr:colOff>
      <xdr:row>253</xdr:row>
      <xdr:rowOff>241300</xdr:rowOff>
    </xdr:from>
    <xdr:to>
      <xdr:col>9</xdr:col>
      <xdr:colOff>19050</xdr:colOff>
      <xdr:row>253</xdr:row>
      <xdr:rowOff>631825</xdr:rowOff>
    </xdr:to>
    <xdr:pic>
      <xdr:nvPicPr>
        <xdr:cNvPr id="94" name="ooe_steig_th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092700" y="35902900"/>
          <a:ext cx="28575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0"/>
  <sheetViews>
    <sheetView showGridLines="0" tabSelected="1" topLeftCell="A73" workbookViewId="0">
      <selection activeCell="AA103" sqref="AA103"/>
    </sheetView>
  </sheetViews>
  <sheetFormatPr baseColWidth="10" defaultColWidth="11.44140625" defaultRowHeight="13.2" x14ac:dyDescent="0.25"/>
  <cols>
    <col min="1" max="1" width="4.6640625" style="1" customWidth="1"/>
    <col min="2" max="2" width="26.88671875" style="2" bestFit="1" customWidth="1"/>
    <col min="3" max="3" width="6.6640625" style="2" customWidth="1"/>
    <col min="4" max="4" width="6.6640625" customWidth="1"/>
    <col min="5" max="5" width="9.44140625" customWidth="1"/>
    <col min="6" max="6" width="4" customWidth="1"/>
    <col min="7" max="8" width="4" bestFit="1" customWidth="1"/>
    <col min="9" max="10" width="4.109375" bestFit="1" customWidth="1"/>
    <col min="11" max="11" width="4" customWidth="1"/>
    <col min="12" max="15" width="4.109375" bestFit="1" customWidth="1"/>
    <col min="16" max="16" width="4" bestFit="1" customWidth="1"/>
    <col min="17" max="17" width="4.109375" bestFit="1" customWidth="1"/>
    <col min="18" max="18" width="4" bestFit="1" customWidth="1"/>
    <col min="19" max="19" width="6.109375" style="3" bestFit="1" customWidth="1"/>
    <col min="20" max="20" width="7.44140625" style="3" bestFit="1" customWidth="1"/>
    <col min="21" max="21" width="6.109375" bestFit="1" customWidth="1"/>
    <col min="22" max="22" width="7.44140625" hidden="1" customWidth="1"/>
    <col min="23" max="23" width="2" hidden="1" customWidth="1"/>
  </cols>
  <sheetData>
    <row r="1" spans="1:23" ht="62.4" x14ac:dyDescent="1.45">
      <c r="A1" s="4"/>
      <c r="B1" s="5"/>
      <c r="C1" s="163" t="s">
        <v>150</v>
      </c>
      <c r="D1" s="163"/>
      <c r="E1" s="164"/>
      <c r="F1" s="31"/>
      <c r="G1" s="31"/>
      <c r="H1" s="31"/>
      <c r="I1" s="31"/>
      <c r="J1" s="31"/>
      <c r="K1" s="31"/>
      <c r="L1" s="31"/>
      <c r="M1" s="31"/>
      <c r="N1" s="31"/>
      <c r="O1" s="31"/>
      <c r="P1" s="33"/>
      <c r="Q1" s="32"/>
      <c r="R1" s="32"/>
      <c r="S1" s="4"/>
      <c r="T1" s="6"/>
    </row>
    <row r="2" spans="1:23" s="2" customFormat="1" ht="89.4" x14ac:dyDescent="0.3">
      <c r="A2" s="4"/>
      <c r="B2" s="7"/>
      <c r="C2" s="165" t="s">
        <v>120</v>
      </c>
      <c r="D2" s="166"/>
      <c r="E2" s="167"/>
      <c r="F2" s="34" t="s">
        <v>0</v>
      </c>
      <c r="G2" s="34" t="s">
        <v>1</v>
      </c>
      <c r="H2" s="34" t="s">
        <v>2</v>
      </c>
      <c r="I2" s="34" t="s">
        <v>110</v>
      </c>
      <c r="J2" s="34" t="s">
        <v>262</v>
      </c>
      <c r="K2" s="34" t="s">
        <v>95</v>
      </c>
      <c r="L2" s="34" t="s">
        <v>96</v>
      </c>
      <c r="M2" s="34" t="s">
        <v>3</v>
      </c>
      <c r="N2" s="34" t="s">
        <v>327</v>
      </c>
      <c r="O2" s="34" t="s">
        <v>89</v>
      </c>
      <c r="P2" s="34" t="s">
        <v>4</v>
      </c>
      <c r="Q2" s="34" t="s">
        <v>5</v>
      </c>
      <c r="R2" s="34" t="s">
        <v>129</v>
      </c>
      <c r="S2" s="4"/>
      <c r="T2" s="8"/>
    </row>
    <row r="3" spans="1:23" ht="13.8" x14ac:dyDescent="0.3">
      <c r="A3" s="35" t="s">
        <v>7</v>
      </c>
      <c r="B3" s="35" t="s">
        <v>8</v>
      </c>
      <c r="C3" s="35" t="s">
        <v>9</v>
      </c>
      <c r="D3" s="35" t="s">
        <v>10</v>
      </c>
      <c r="E3" s="35" t="s">
        <v>11</v>
      </c>
      <c r="F3" s="35">
        <v>1</v>
      </c>
      <c r="G3" s="35">
        <v>2</v>
      </c>
      <c r="H3" s="35">
        <v>3</v>
      </c>
      <c r="I3" s="35">
        <v>4</v>
      </c>
      <c r="J3" s="35">
        <v>5</v>
      </c>
      <c r="K3" s="35">
        <v>6</v>
      </c>
      <c r="L3" s="35">
        <v>7</v>
      </c>
      <c r="M3" s="35">
        <v>8</v>
      </c>
      <c r="N3" s="35">
        <v>9</v>
      </c>
      <c r="O3" s="35">
        <v>10</v>
      </c>
      <c r="P3" s="35">
        <v>11</v>
      </c>
      <c r="Q3" s="35">
        <v>12</v>
      </c>
      <c r="R3" s="35">
        <v>13</v>
      </c>
      <c r="S3" s="36" t="s">
        <v>116</v>
      </c>
      <c r="T3" s="36" t="s">
        <v>12</v>
      </c>
      <c r="U3" s="36" t="s">
        <v>114</v>
      </c>
      <c r="V3" s="36" t="s">
        <v>115</v>
      </c>
      <c r="W3" s="3">
        <f>ROUNDUP(COUNT(F3:R3)/2,0)</f>
        <v>7</v>
      </c>
    </row>
    <row r="4" spans="1:23" ht="16.2" x14ac:dyDescent="0.4">
      <c r="A4" s="6"/>
      <c r="B4" s="9"/>
      <c r="C4" s="9"/>
      <c r="D4" s="10"/>
      <c r="E4" s="10"/>
      <c r="F4" s="11"/>
      <c r="G4" s="11"/>
      <c r="H4" s="11"/>
      <c r="I4" s="11"/>
      <c r="J4" s="11"/>
      <c r="K4" s="101"/>
      <c r="L4" s="11"/>
      <c r="M4" s="11"/>
      <c r="N4" s="11"/>
      <c r="O4" s="11"/>
      <c r="P4" s="11"/>
      <c r="Q4" s="11"/>
      <c r="R4" s="11"/>
      <c r="S4" s="11"/>
      <c r="T4" s="8"/>
      <c r="V4" s="8"/>
    </row>
    <row r="5" spans="1:23" ht="14.4" x14ac:dyDescent="0.35">
      <c r="A5" s="138" t="s">
        <v>13</v>
      </c>
      <c r="B5" s="55" t="s">
        <v>25</v>
      </c>
      <c r="C5" s="54">
        <v>2815</v>
      </c>
      <c r="D5" s="54" t="s">
        <v>22</v>
      </c>
      <c r="E5" s="55" t="s">
        <v>19</v>
      </c>
      <c r="F5" s="118">
        <v>82</v>
      </c>
      <c r="G5" s="60">
        <v>92</v>
      </c>
      <c r="H5" s="60">
        <v>90</v>
      </c>
      <c r="I5" s="88">
        <v>100</v>
      </c>
      <c r="J5" s="60">
        <v>93</v>
      </c>
      <c r="K5" s="97">
        <v>0</v>
      </c>
      <c r="L5" s="60">
        <v>89</v>
      </c>
      <c r="M5" s="100">
        <v>0</v>
      </c>
      <c r="N5" s="100">
        <v>0</v>
      </c>
      <c r="O5" s="100">
        <v>0</v>
      </c>
      <c r="P5" s="100">
        <v>0</v>
      </c>
      <c r="Q5" s="60">
        <v>91</v>
      </c>
      <c r="R5" s="60">
        <v>87</v>
      </c>
      <c r="S5" s="57">
        <f>IF(U5&gt;$W$3,SUMIF(F5:R5,"&gt;"&amp;V5)+($W$3-COUNTIF(F5:R5,"&gt;"&amp;V5))*V5,SUM(F5:R5))</f>
        <v>642</v>
      </c>
      <c r="T5" s="57">
        <f>SUM(F5:R5)-S5</f>
        <v>82</v>
      </c>
      <c r="U5" s="57">
        <f>COUNTIF(F5:R5,"&gt;0")</f>
        <v>8</v>
      </c>
      <c r="V5" s="57">
        <f>SMALL(F5:R5,COUNT(F5:R5)-$W$3)</f>
        <v>82</v>
      </c>
    </row>
    <row r="6" spans="1:23" ht="14.4" x14ac:dyDescent="0.35">
      <c r="A6" s="41" t="s">
        <v>16</v>
      </c>
      <c r="B6" s="37" t="s">
        <v>144</v>
      </c>
      <c r="C6" s="12">
        <v>1217</v>
      </c>
      <c r="D6" s="12" t="s">
        <v>48</v>
      </c>
      <c r="E6" s="37" t="s">
        <v>42</v>
      </c>
      <c r="F6" s="58">
        <v>86</v>
      </c>
      <c r="G6" s="61">
        <v>75</v>
      </c>
      <c r="H6" s="61">
        <v>82</v>
      </c>
      <c r="I6" s="61">
        <v>97</v>
      </c>
      <c r="J6" s="61">
        <v>92</v>
      </c>
      <c r="K6" s="61">
        <v>92</v>
      </c>
      <c r="L6" s="61">
        <v>75</v>
      </c>
      <c r="M6" s="97">
        <v>0</v>
      </c>
      <c r="N6" s="61">
        <v>94</v>
      </c>
      <c r="O6" s="61">
        <v>93</v>
      </c>
      <c r="P6" s="97">
        <v>0</v>
      </c>
      <c r="Q6" s="61">
        <v>80</v>
      </c>
      <c r="R6" s="97">
        <v>0</v>
      </c>
      <c r="S6" s="48">
        <f>IF(U6&gt;$W$3,SUMIF(F6:R6,"&gt;"&amp;V6)+($W$3-COUNTIF(F6:R6,"&gt;"&amp;V6))*V6,SUM(F6:R6))</f>
        <v>636</v>
      </c>
      <c r="T6" s="48">
        <f>SUM(F6:R6)-S6</f>
        <v>230</v>
      </c>
      <c r="U6" s="48">
        <f>COUNTIF(F6:R6,"&gt;0")</f>
        <v>10</v>
      </c>
      <c r="V6" s="48">
        <f t="shared" ref="V6:V69" si="0">SMALL(F6:R6,COUNT(F6:R6)-$W$3)</f>
        <v>80</v>
      </c>
    </row>
    <row r="7" spans="1:23" ht="14.4" x14ac:dyDescent="0.35">
      <c r="A7" s="41" t="s">
        <v>20</v>
      </c>
      <c r="B7" s="37" t="s">
        <v>139</v>
      </c>
      <c r="C7" s="12">
        <v>163</v>
      </c>
      <c r="D7" s="12" t="s">
        <v>15</v>
      </c>
      <c r="E7" s="37" t="s">
        <v>46</v>
      </c>
      <c r="F7" s="58">
        <v>64</v>
      </c>
      <c r="G7" s="61">
        <v>75</v>
      </c>
      <c r="H7" s="97">
        <v>0</v>
      </c>
      <c r="I7" s="61">
        <v>77</v>
      </c>
      <c r="J7" s="61">
        <v>77</v>
      </c>
      <c r="K7" s="97">
        <v>0</v>
      </c>
      <c r="L7" s="61">
        <v>79</v>
      </c>
      <c r="M7" s="61">
        <v>86</v>
      </c>
      <c r="N7" s="97">
        <v>0</v>
      </c>
      <c r="O7" s="61">
        <v>79</v>
      </c>
      <c r="P7" s="97">
        <v>0</v>
      </c>
      <c r="Q7" s="61">
        <v>76</v>
      </c>
      <c r="R7" s="97">
        <v>0</v>
      </c>
      <c r="S7" s="48">
        <f>IF(U7&gt;$W$3,SUMIF(F7:R7,"&gt;"&amp;V7)+($W$3-COUNTIF(F7:R7,"&gt;"&amp;V7))*V7,SUM(F7:R7))</f>
        <v>549</v>
      </c>
      <c r="T7" s="48">
        <f>SUM(F7:R7)-S7</f>
        <v>64</v>
      </c>
      <c r="U7" s="48">
        <f>COUNTIF(F7:R7,"&gt;0")</f>
        <v>8</v>
      </c>
      <c r="V7" s="48">
        <f t="shared" si="0"/>
        <v>64</v>
      </c>
    </row>
    <row r="8" spans="1:23" ht="13.8" x14ac:dyDescent="0.3">
      <c r="A8" s="42" t="s">
        <v>24</v>
      </c>
      <c r="B8" s="44" t="s">
        <v>76</v>
      </c>
      <c r="C8" s="12">
        <v>364</v>
      </c>
      <c r="D8" s="12" t="s">
        <v>48</v>
      </c>
      <c r="E8" s="37" t="s">
        <v>101</v>
      </c>
      <c r="F8" s="58">
        <v>78</v>
      </c>
      <c r="G8" s="61">
        <v>82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61">
        <v>90</v>
      </c>
      <c r="N8" s="61">
        <v>90</v>
      </c>
      <c r="O8" s="137">
        <v>0</v>
      </c>
      <c r="P8" s="97">
        <v>0</v>
      </c>
      <c r="Q8" s="61">
        <v>88</v>
      </c>
      <c r="R8" s="61">
        <v>82</v>
      </c>
      <c r="S8" s="48">
        <f>IF(U8&gt;$W$3,SUMIF(F8:R8,"&gt;"&amp;V8)+($W$3-COUNTIF(F8:R8,"&gt;"&amp;V8))*V8,SUM(F8:R8))</f>
        <v>510</v>
      </c>
      <c r="T8" s="48">
        <f>SUM(F8:R8)-S8</f>
        <v>0</v>
      </c>
      <c r="U8" s="48">
        <f>COUNTIF(F8:R8,"&gt;0")</f>
        <v>6</v>
      </c>
      <c r="V8" s="48">
        <f t="shared" si="0"/>
        <v>0</v>
      </c>
    </row>
    <row r="9" spans="1:23" ht="14.4" customHeight="1" x14ac:dyDescent="0.3">
      <c r="A9" s="42" t="s">
        <v>26</v>
      </c>
      <c r="B9" s="44" t="s">
        <v>65</v>
      </c>
      <c r="C9" s="12">
        <v>408</v>
      </c>
      <c r="D9" s="12" t="s">
        <v>22</v>
      </c>
      <c r="E9" s="37" t="s">
        <v>27</v>
      </c>
      <c r="F9" s="58">
        <v>50</v>
      </c>
      <c r="G9" s="97">
        <v>0</v>
      </c>
      <c r="H9" s="121"/>
      <c r="I9" s="61">
        <v>70</v>
      </c>
      <c r="J9" s="61">
        <v>66</v>
      </c>
      <c r="K9" s="61">
        <v>80</v>
      </c>
      <c r="L9" s="97">
        <v>0</v>
      </c>
      <c r="M9" s="61">
        <v>76</v>
      </c>
      <c r="N9" s="97">
        <v>0</v>
      </c>
      <c r="O9" s="61">
        <v>81</v>
      </c>
      <c r="P9" s="97">
        <v>0</v>
      </c>
      <c r="Q9" s="61">
        <v>63</v>
      </c>
      <c r="R9" s="61">
        <v>72</v>
      </c>
      <c r="S9" s="48">
        <f>IF(U9&gt;$W$3,SUMIF(F9:R9,"&gt;"&amp;V9)+($W$3-COUNTIF(F9:R9,"&gt;"&amp;V9))*V9,SUM(F9:R9))</f>
        <v>508</v>
      </c>
      <c r="T9" s="48">
        <f>SUM(F9:R9)-S9</f>
        <v>50</v>
      </c>
      <c r="U9" s="48">
        <f>COUNTIF(F9:R9,"&gt;0")</f>
        <v>8</v>
      </c>
      <c r="V9" s="48">
        <f t="shared" si="0"/>
        <v>50</v>
      </c>
    </row>
    <row r="10" spans="1:23" ht="13.8" x14ac:dyDescent="0.3">
      <c r="A10" s="42" t="s">
        <v>28</v>
      </c>
      <c r="B10" s="44" t="s">
        <v>71</v>
      </c>
      <c r="C10" s="12">
        <v>387</v>
      </c>
      <c r="D10" s="12" t="s">
        <v>48</v>
      </c>
      <c r="E10" s="37" t="s">
        <v>46</v>
      </c>
      <c r="F10" s="58">
        <v>63</v>
      </c>
      <c r="G10" s="61">
        <v>69</v>
      </c>
      <c r="H10" s="121"/>
      <c r="I10" s="61">
        <v>67</v>
      </c>
      <c r="J10" s="61">
        <v>78</v>
      </c>
      <c r="K10" s="61">
        <v>74</v>
      </c>
      <c r="L10" s="61">
        <v>56</v>
      </c>
      <c r="M10" s="61">
        <v>67</v>
      </c>
      <c r="N10" s="61">
        <v>42</v>
      </c>
      <c r="O10" s="61">
        <v>74</v>
      </c>
      <c r="P10" s="97">
        <v>0</v>
      </c>
      <c r="Q10" s="97">
        <v>0</v>
      </c>
      <c r="R10" s="61">
        <v>71</v>
      </c>
      <c r="S10" s="48">
        <f>IF(U10&gt;$W$3,SUMIF(F10:R10,"&gt;"&amp;V10)+($W$3-COUNTIF(F10:R10,"&gt;"&amp;V10))*V10,SUM(F10:R10))</f>
        <v>500</v>
      </c>
      <c r="T10" s="48">
        <f>SUM(F10:R10)-S10</f>
        <v>161</v>
      </c>
      <c r="U10" s="48">
        <f>COUNTIF(F10:R10,"&gt;0")</f>
        <v>10</v>
      </c>
      <c r="V10" s="48">
        <f t="shared" si="0"/>
        <v>63</v>
      </c>
    </row>
    <row r="11" spans="1:23" ht="14.4" customHeight="1" x14ac:dyDescent="0.3">
      <c r="A11" s="42" t="s">
        <v>30</v>
      </c>
      <c r="B11" s="44" t="s">
        <v>237</v>
      </c>
      <c r="C11" s="12">
        <v>894</v>
      </c>
      <c r="D11" s="12" t="s">
        <v>15</v>
      </c>
      <c r="E11" s="37" t="s">
        <v>238</v>
      </c>
      <c r="F11" s="119">
        <v>0</v>
      </c>
      <c r="G11" s="97">
        <v>0</v>
      </c>
      <c r="H11" s="121"/>
      <c r="I11" s="97">
        <v>0</v>
      </c>
      <c r="J11" s="61">
        <v>82</v>
      </c>
      <c r="K11" s="97">
        <v>0</v>
      </c>
      <c r="L11" s="61">
        <v>86</v>
      </c>
      <c r="M11" s="61">
        <v>78</v>
      </c>
      <c r="N11" s="61">
        <v>72</v>
      </c>
      <c r="O11" s="137">
        <v>0</v>
      </c>
      <c r="P11" s="97">
        <v>0</v>
      </c>
      <c r="Q11" s="61">
        <v>88</v>
      </c>
      <c r="R11" s="61">
        <v>93</v>
      </c>
      <c r="S11" s="48">
        <f>IF(U11&gt;$W$3,SUMIF(F11:R11,"&gt;"&amp;V11)+($W$3-COUNTIF(F11:R11,"&gt;"&amp;V11))*V11,SUM(F11:R11))</f>
        <v>499</v>
      </c>
      <c r="T11" s="48">
        <f>SUM(F11:R11)-S11</f>
        <v>0</v>
      </c>
      <c r="U11" s="48">
        <f>COUNTIF(F11:R11,"&gt;0")</f>
        <v>6</v>
      </c>
      <c r="V11" s="48">
        <f t="shared" si="0"/>
        <v>0</v>
      </c>
    </row>
    <row r="12" spans="1:23" ht="13.8" customHeight="1" x14ac:dyDescent="0.35">
      <c r="A12" s="42" t="s">
        <v>31</v>
      </c>
      <c r="B12" s="147" t="s">
        <v>17</v>
      </c>
      <c r="C12" s="12">
        <v>280</v>
      </c>
      <c r="D12" s="12" t="s">
        <v>15</v>
      </c>
      <c r="E12" s="37" t="s">
        <v>109</v>
      </c>
      <c r="F12" s="92">
        <v>100</v>
      </c>
      <c r="G12" s="61">
        <v>95</v>
      </c>
      <c r="H12" s="61">
        <v>94</v>
      </c>
      <c r="I12" s="97">
        <v>0</v>
      </c>
      <c r="J12" s="61">
        <v>99</v>
      </c>
      <c r="K12" s="97">
        <v>0</v>
      </c>
      <c r="L12" s="97">
        <v>0</v>
      </c>
      <c r="M12" s="61">
        <v>98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48">
        <f>IF(U12&gt;$W$3,SUMIF(F12:R12,"&gt;"&amp;V12)+($W$3-COUNTIF(F12:R12,"&gt;"&amp;V12))*V12,SUM(F12:R12))</f>
        <v>486</v>
      </c>
      <c r="T12" s="48">
        <f>SUM(F12:R12)-S12</f>
        <v>0</v>
      </c>
      <c r="U12" s="48">
        <f>COUNTIF(F12:R12,"&gt;0")</f>
        <v>5</v>
      </c>
      <c r="V12" s="48">
        <f t="shared" si="0"/>
        <v>0</v>
      </c>
    </row>
    <row r="13" spans="1:23" ht="13.8" customHeight="1" x14ac:dyDescent="0.35">
      <c r="A13" s="42" t="s">
        <v>33</v>
      </c>
      <c r="B13" s="44" t="s">
        <v>14</v>
      </c>
      <c r="C13" s="12">
        <v>1231</v>
      </c>
      <c r="D13" s="12" t="s">
        <v>15</v>
      </c>
      <c r="E13" s="37" t="s">
        <v>109</v>
      </c>
      <c r="F13" s="58">
        <v>94</v>
      </c>
      <c r="G13" s="89">
        <v>100</v>
      </c>
      <c r="H13" s="61">
        <v>92</v>
      </c>
      <c r="I13" s="97">
        <v>0</v>
      </c>
      <c r="J13" s="61">
        <v>99</v>
      </c>
      <c r="K13" s="97">
        <v>0</v>
      </c>
      <c r="L13" s="97">
        <v>0</v>
      </c>
      <c r="M13" s="97">
        <v>0</v>
      </c>
      <c r="N13" s="97">
        <v>0</v>
      </c>
      <c r="O13" s="137">
        <v>0</v>
      </c>
      <c r="P13" s="97">
        <v>0</v>
      </c>
      <c r="Q13" s="97">
        <v>0</v>
      </c>
      <c r="R13" s="89">
        <v>100</v>
      </c>
      <c r="S13" s="48">
        <f>IF(U13&gt;$W$3,SUMIF(F13:R13,"&gt;"&amp;V13)+($W$3-COUNTIF(F13:R13,"&gt;"&amp;V13))*V13,SUM(F13:R13))</f>
        <v>485</v>
      </c>
      <c r="T13" s="48">
        <f>SUM(F13:R13)-S13</f>
        <v>0</v>
      </c>
      <c r="U13" s="48">
        <f>COUNTIF(F13:R13,"&gt;0")</f>
        <v>5</v>
      </c>
      <c r="V13" s="48">
        <f t="shared" si="0"/>
        <v>0</v>
      </c>
    </row>
    <row r="14" spans="1:23" ht="13.8" customHeight="1" x14ac:dyDescent="0.35">
      <c r="A14" s="42" t="s">
        <v>36</v>
      </c>
      <c r="B14" s="44" t="s">
        <v>32</v>
      </c>
      <c r="C14" s="12">
        <v>1899</v>
      </c>
      <c r="D14" s="12" t="s">
        <v>15</v>
      </c>
      <c r="E14" s="37" t="s">
        <v>27</v>
      </c>
      <c r="F14" s="92">
        <v>100</v>
      </c>
      <c r="G14" s="61">
        <v>91</v>
      </c>
      <c r="H14" s="61">
        <v>96</v>
      </c>
      <c r="I14" s="97">
        <v>0</v>
      </c>
      <c r="J14" s="97">
        <v>0</v>
      </c>
      <c r="K14" s="97">
        <v>0</v>
      </c>
      <c r="L14" s="61">
        <v>91</v>
      </c>
      <c r="M14" s="97">
        <v>0</v>
      </c>
      <c r="N14" s="97">
        <v>0</v>
      </c>
      <c r="O14" s="61">
        <v>88</v>
      </c>
      <c r="P14" s="97">
        <v>0</v>
      </c>
      <c r="Q14" s="97">
        <v>0</v>
      </c>
      <c r="R14" s="97">
        <v>0</v>
      </c>
      <c r="S14" s="48">
        <f>IF(U14&gt;$W$3,SUMIF(F14:R14,"&gt;"&amp;V14)+($W$3-COUNTIF(F14:R14,"&gt;"&amp;V14))*V14,SUM(F14:R14))</f>
        <v>466</v>
      </c>
      <c r="T14" s="48">
        <f>SUM(F14:R14)-S14</f>
        <v>0</v>
      </c>
      <c r="U14" s="48">
        <f>COUNTIF(F14:R14,"&gt;0")</f>
        <v>5</v>
      </c>
      <c r="V14" s="48">
        <f t="shared" si="0"/>
        <v>0</v>
      </c>
    </row>
    <row r="15" spans="1:23" ht="13.8" x14ac:dyDescent="0.3">
      <c r="A15" s="42" t="s">
        <v>37</v>
      </c>
      <c r="B15" s="44" t="s">
        <v>21</v>
      </c>
      <c r="C15" s="12">
        <v>2137</v>
      </c>
      <c r="D15" s="12" t="s">
        <v>22</v>
      </c>
      <c r="E15" s="37" t="s">
        <v>23</v>
      </c>
      <c r="F15" s="58">
        <v>82</v>
      </c>
      <c r="G15" s="97">
        <v>0</v>
      </c>
      <c r="H15" s="97">
        <v>0</v>
      </c>
      <c r="I15" s="61">
        <v>89</v>
      </c>
      <c r="J15" s="97">
        <v>0</v>
      </c>
      <c r="K15" s="97">
        <v>0</v>
      </c>
      <c r="L15" s="61">
        <v>95</v>
      </c>
      <c r="M15" s="61">
        <v>96</v>
      </c>
      <c r="N15" s="61">
        <v>98</v>
      </c>
      <c r="O15" s="137">
        <v>0</v>
      </c>
      <c r="P15" s="97">
        <v>0</v>
      </c>
      <c r="Q15" s="97">
        <v>0</v>
      </c>
      <c r="R15" s="97">
        <v>0</v>
      </c>
      <c r="S15" s="48">
        <f>IF(U15&gt;$W$3,SUMIF(F15:R15,"&gt;"&amp;V15)+($W$3-COUNTIF(F15:R15,"&gt;"&amp;V15))*V15,SUM(F15:R15))</f>
        <v>460</v>
      </c>
      <c r="T15" s="48">
        <f>SUM(F15:R15)-S15</f>
        <v>0</v>
      </c>
      <c r="U15" s="48">
        <f>COUNTIF(F15:R15,"&gt;0")</f>
        <v>5</v>
      </c>
      <c r="V15" s="48">
        <f t="shared" si="0"/>
        <v>0</v>
      </c>
    </row>
    <row r="16" spans="1:23" ht="13.8" x14ac:dyDescent="0.3">
      <c r="A16" s="42" t="s">
        <v>40</v>
      </c>
      <c r="B16" s="45" t="s">
        <v>180</v>
      </c>
      <c r="C16" s="14">
        <v>1555</v>
      </c>
      <c r="D16" s="13" t="s">
        <v>48</v>
      </c>
      <c r="E16" s="38" t="s">
        <v>42</v>
      </c>
      <c r="F16" s="119">
        <v>0</v>
      </c>
      <c r="G16" s="61">
        <v>74</v>
      </c>
      <c r="H16" s="121"/>
      <c r="I16" s="61">
        <v>83</v>
      </c>
      <c r="J16" s="97">
        <v>0</v>
      </c>
      <c r="K16" s="61">
        <v>66</v>
      </c>
      <c r="L16" s="61">
        <v>61</v>
      </c>
      <c r="M16" s="97">
        <v>0</v>
      </c>
      <c r="N16" s="61">
        <v>72</v>
      </c>
      <c r="O16" s="61">
        <v>77</v>
      </c>
      <c r="P16" s="97">
        <v>0</v>
      </c>
      <c r="Q16" s="97">
        <v>0</v>
      </c>
      <c r="R16" s="97">
        <v>0</v>
      </c>
      <c r="S16" s="48">
        <f>IF(U16&gt;$W$3,SUMIF(F16:R16,"&gt;"&amp;V16)+($W$3-COUNTIF(F16:R16,"&gt;"&amp;V16))*V16,SUM(F16:R16))</f>
        <v>433</v>
      </c>
      <c r="T16" s="48">
        <f>SUM(F16:R16)-S16</f>
        <v>0</v>
      </c>
      <c r="U16" s="48">
        <f>COUNTIF(F16:R16,"&gt;0")</f>
        <v>6</v>
      </c>
      <c r="V16" s="48">
        <f t="shared" si="0"/>
        <v>0</v>
      </c>
    </row>
    <row r="17" spans="1:22" ht="13.8" x14ac:dyDescent="0.3">
      <c r="A17" s="42" t="s">
        <v>41</v>
      </c>
      <c r="B17" s="44" t="s">
        <v>34</v>
      </c>
      <c r="C17" s="12">
        <v>1336</v>
      </c>
      <c r="D17" s="12" t="s">
        <v>48</v>
      </c>
      <c r="E17" s="37" t="s">
        <v>35</v>
      </c>
      <c r="F17" s="58">
        <v>85</v>
      </c>
      <c r="G17" s="61">
        <v>83</v>
      </c>
      <c r="H17" s="61">
        <v>85</v>
      </c>
      <c r="I17" s="97">
        <v>0</v>
      </c>
      <c r="J17" s="61">
        <v>95</v>
      </c>
      <c r="K17" s="61">
        <v>79</v>
      </c>
      <c r="L17" s="97">
        <v>0</v>
      </c>
      <c r="M17" s="97">
        <v>0</v>
      </c>
      <c r="N17" s="97">
        <v>0</v>
      </c>
      <c r="O17" s="137">
        <v>0</v>
      </c>
      <c r="P17" s="97">
        <v>0</v>
      </c>
      <c r="Q17" s="97">
        <v>0</v>
      </c>
      <c r="R17" s="97">
        <v>0</v>
      </c>
      <c r="S17" s="48">
        <f>IF(U17&gt;$W$3,SUMIF(F17:R17,"&gt;"&amp;V17)+($W$3-COUNTIF(F17:R17,"&gt;"&amp;V17))*V17,SUM(F17:R17))</f>
        <v>427</v>
      </c>
      <c r="T17" s="48">
        <f>SUM(F17:R17)-S17</f>
        <v>0</v>
      </c>
      <c r="U17" s="48">
        <f>COUNTIF(F17:R17,"&gt;0")</f>
        <v>5</v>
      </c>
      <c r="V17" s="48">
        <f t="shared" si="0"/>
        <v>0</v>
      </c>
    </row>
    <row r="18" spans="1:22" ht="14.4" customHeight="1" x14ac:dyDescent="0.3">
      <c r="A18" s="42" t="s">
        <v>43</v>
      </c>
      <c r="B18" s="44" t="s">
        <v>111</v>
      </c>
      <c r="C18" s="12">
        <v>16</v>
      </c>
      <c r="D18" s="12" t="s">
        <v>22</v>
      </c>
      <c r="E18" s="37" t="s">
        <v>46</v>
      </c>
      <c r="F18" s="58">
        <v>49</v>
      </c>
      <c r="G18" s="61">
        <v>65</v>
      </c>
      <c r="H18" s="121"/>
      <c r="I18" s="97">
        <v>0</v>
      </c>
      <c r="J18" s="61">
        <v>49</v>
      </c>
      <c r="K18" s="61">
        <v>69</v>
      </c>
      <c r="L18" s="61">
        <v>59</v>
      </c>
      <c r="M18" s="61">
        <v>67</v>
      </c>
      <c r="N18" s="61">
        <v>48</v>
      </c>
      <c r="O18" s="61">
        <v>60</v>
      </c>
      <c r="P18" s="97">
        <v>0</v>
      </c>
      <c r="Q18" s="61">
        <v>53</v>
      </c>
      <c r="R18" s="97">
        <v>0</v>
      </c>
      <c r="S18" s="48">
        <f>IF(U18&gt;$W$3,SUMIF(F18:R18,"&gt;"&amp;V18)+($W$3-COUNTIF(F18:R18,"&gt;"&amp;V18))*V18,SUM(F18:R18))</f>
        <v>422</v>
      </c>
      <c r="T18" s="48">
        <f>SUM(F18:R18)-S18</f>
        <v>97</v>
      </c>
      <c r="U18" s="48">
        <f>COUNTIF(F18:R18,"&gt;0")</f>
        <v>9</v>
      </c>
      <c r="V18" s="48">
        <f t="shared" si="0"/>
        <v>49</v>
      </c>
    </row>
    <row r="19" spans="1:22" ht="14.4" customHeight="1" x14ac:dyDescent="0.3">
      <c r="A19" s="42" t="s">
        <v>44</v>
      </c>
      <c r="B19" s="44" t="s">
        <v>166</v>
      </c>
      <c r="C19" s="12">
        <v>826</v>
      </c>
      <c r="D19" s="12" t="s">
        <v>15</v>
      </c>
      <c r="E19" s="37" t="s">
        <v>27</v>
      </c>
      <c r="F19" s="119">
        <v>0</v>
      </c>
      <c r="G19" s="61">
        <v>71</v>
      </c>
      <c r="H19" s="97">
        <v>0</v>
      </c>
      <c r="I19" s="61">
        <v>88</v>
      </c>
      <c r="J19" s="61">
        <v>90</v>
      </c>
      <c r="K19" s="61">
        <v>81</v>
      </c>
      <c r="L19" s="97">
        <v>0</v>
      </c>
      <c r="M19" s="97">
        <v>0</v>
      </c>
      <c r="N19" s="97">
        <v>0</v>
      </c>
      <c r="O19" s="137">
        <v>0</v>
      </c>
      <c r="P19" s="97">
        <v>0</v>
      </c>
      <c r="Q19" s="97">
        <v>0</v>
      </c>
      <c r="R19" s="61">
        <v>91</v>
      </c>
      <c r="S19" s="48">
        <f>IF(U19&gt;$W$3,SUMIF(F19:R19,"&gt;"&amp;V19)+($W$3-COUNTIF(F19:R19,"&gt;"&amp;V19))*V19,SUM(F19:R19))</f>
        <v>421</v>
      </c>
      <c r="T19" s="48">
        <f>SUM(F19:R19)-S19</f>
        <v>0</v>
      </c>
      <c r="U19" s="48">
        <f>COUNTIF(F19:R19,"&gt;0")</f>
        <v>5</v>
      </c>
      <c r="V19" s="48">
        <f t="shared" si="0"/>
        <v>0</v>
      </c>
    </row>
    <row r="20" spans="1:22" ht="13.8" customHeight="1" x14ac:dyDescent="0.35">
      <c r="A20" s="42" t="s">
        <v>45</v>
      </c>
      <c r="B20" s="44" t="s">
        <v>227</v>
      </c>
      <c r="C20" s="12">
        <v>939</v>
      </c>
      <c r="D20" s="12" t="s">
        <v>15</v>
      </c>
      <c r="E20" s="37" t="s">
        <v>27</v>
      </c>
      <c r="F20" s="119">
        <v>0</v>
      </c>
      <c r="G20" s="61">
        <v>96</v>
      </c>
      <c r="H20" s="97">
        <v>0</v>
      </c>
      <c r="I20" s="97">
        <v>0</v>
      </c>
      <c r="J20" s="89">
        <v>100</v>
      </c>
      <c r="K20" s="61">
        <v>90</v>
      </c>
      <c r="L20" s="97">
        <v>0</v>
      </c>
      <c r="M20" s="89">
        <v>100</v>
      </c>
      <c r="N20" s="97">
        <v>0</v>
      </c>
      <c r="O20" s="137">
        <v>0</v>
      </c>
      <c r="P20" s="97">
        <v>0</v>
      </c>
      <c r="Q20" s="97">
        <v>0</v>
      </c>
      <c r="R20" s="97">
        <v>0</v>
      </c>
      <c r="S20" s="48">
        <f>IF(U20&gt;$W$3,SUMIF(F20:R20,"&gt;"&amp;V20)+($W$3-COUNTIF(F20:R20,"&gt;"&amp;V20))*V20,SUM(F20:R20))</f>
        <v>386</v>
      </c>
      <c r="T20" s="48">
        <f>SUM(F20:R20)-S20</f>
        <v>0</v>
      </c>
      <c r="U20" s="48">
        <f>COUNTIF(F20:R20,"&gt;0")</f>
        <v>4</v>
      </c>
      <c r="V20" s="48">
        <f t="shared" si="0"/>
        <v>0</v>
      </c>
    </row>
    <row r="21" spans="1:22" ht="14.4" customHeight="1" x14ac:dyDescent="0.3">
      <c r="A21" s="42" t="s">
        <v>47</v>
      </c>
      <c r="B21" s="44" t="s">
        <v>140</v>
      </c>
      <c r="C21" s="12">
        <v>645</v>
      </c>
      <c r="D21" s="12" t="s">
        <v>22</v>
      </c>
      <c r="E21" s="37" t="s">
        <v>19</v>
      </c>
      <c r="F21" s="58">
        <v>75</v>
      </c>
      <c r="G21" s="97">
        <v>0</v>
      </c>
      <c r="H21" s="61">
        <v>78</v>
      </c>
      <c r="I21" s="61">
        <v>69</v>
      </c>
      <c r="J21" s="97">
        <v>0</v>
      </c>
      <c r="K21" s="97">
        <v>0</v>
      </c>
      <c r="L21" s="97">
        <v>0</v>
      </c>
      <c r="M21" s="97">
        <v>0</v>
      </c>
      <c r="N21" s="61">
        <v>88</v>
      </c>
      <c r="O21" s="137">
        <v>0</v>
      </c>
      <c r="P21" s="97">
        <v>0</v>
      </c>
      <c r="Q21" s="61">
        <v>61</v>
      </c>
      <c r="R21" s="97">
        <v>0</v>
      </c>
      <c r="S21" s="48">
        <f>IF(U21&gt;$W$3,SUMIF(F21:R21,"&gt;"&amp;V21)+($W$3-COUNTIF(F21:R21,"&gt;"&amp;V21))*V21,SUM(F21:R21))</f>
        <v>371</v>
      </c>
      <c r="T21" s="48">
        <f>SUM(F21:R21)-S21</f>
        <v>0</v>
      </c>
      <c r="U21" s="48">
        <f>COUNTIF(F21:R21,"&gt;0")</f>
        <v>5</v>
      </c>
      <c r="V21" s="48">
        <f t="shared" si="0"/>
        <v>0</v>
      </c>
    </row>
    <row r="22" spans="1:22" ht="13.8" customHeight="1" x14ac:dyDescent="0.35">
      <c r="A22" s="42" t="s">
        <v>49</v>
      </c>
      <c r="B22" s="44" t="s">
        <v>162</v>
      </c>
      <c r="C22" s="12">
        <v>3035</v>
      </c>
      <c r="D22" s="12" t="s">
        <v>15</v>
      </c>
      <c r="E22" s="37" t="s">
        <v>163</v>
      </c>
      <c r="F22" s="119">
        <v>0</v>
      </c>
      <c r="G22" s="61">
        <v>89</v>
      </c>
      <c r="H22" s="61">
        <v>86</v>
      </c>
      <c r="I22" s="97">
        <v>0</v>
      </c>
      <c r="J22" s="97">
        <v>0</v>
      </c>
      <c r="K22" s="97">
        <v>0</v>
      </c>
      <c r="L22" s="89">
        <v>100</v>
      </c>
      <c r="M22" s="97">
        <v>0</v>
      </c>
      <c r="N22" s="97">
        <v>0</v>
      </c>
      <c r="O22" s="61">
        <v>92</v>
      </c>
      <c r="P22" s="97">
        <v>0</v>
      </c>
      <c r="Q22" s="97">
        <v>0</v>
      </c>
      <c r="R22" s="97">
        <v>0</v>
      </c>
      <c r="S22" s="48">
        <f>IF(U22&gt;$W$3,SUMIF(F22:R22,"&gt;"&amp;V22)+($W$3-COUNTIF(F22:R22,"&gt;"&amp;V22))*V22,SUM(F22:R22))</f>
        <v>367</v>
      </c>
      <c r="T22" s="48">
        <f>SUM(F22:R22)-S22</f>
        <v>0</v>
      </c>
      <c r="U22" s="48">
        <f>COUNTIF(F22:R22,"&gt;0")</f>
        <v>4</v>
      </c>
      <c r="V22" s="48">
        <f t="shared" si="0"/>
        <v>0</v>
      </c>
    </row>
    <row r="23" spans="1:22" ht="13.8" x14ac:dyDescent="0.3">
      <c r="A23" s="42" t="s">
        <v>50</v>
      </c>
      <c r="B23" s="44" t="s">
        <v>73</v>
      </c>
      <c r="C23" s="12">
        <v>969</v>
      </c>
      <c r="D23" s="12" t="s">
        <v>15</v>
      </c>
      <c r="E23" s="37" t="s">
        <v>74</v>
      </c>
      <c r="F23" s="58">
        <v>61</v>
      </c>
      <c r="G23" s="61">
        <v>63</v>
      </c>
      <c r="H23" s="121"/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61">
        <v>81</v>
      </c>
      <c r="O23" s="61">
        <v>82</v>
      </c>
      <c r="P23" s="97">
        <v>0</v>
      </c>
      <c r="Q23" s="61">
        <v>75</v>
      </c>
      <c r="R23" s="97">
        <v>0</v>
      </c>
      <c r="S23" s="48">
        <f>IF(U23&gt;$W$3,SUMIF(F23:R23,"&gt;"&amp;V23)+($W$3-COUNTIF(F23:R23,"&gt;"&amp;V23))*V23,SUM(F23:R23))</f>
        <v>362</v>
      </c>
      <c r="T23" s="48">
        <f>SUM(F23:R23)-S23</f>
        <v>0</v>
      </c>
      <c r="U23" s="48">
        <f>COUNTIF(F23:R23,"&gt;0")</f>
        <v>5</v>
      </c>
      <c r="V23" s="48">
        <f t="shared" si="0"/>
        <v>0</v>
      </c>
    </row>
    <row r="24" spans="1:22" ht="13.8" x14ac:dyDescent="0.3">
      <c r="A24" s="42" t="s">
        <v>52</v>
      </c>
      <c r="B24" s="44" t="s">
        <v>265</v>
      </c>
      <c r="C24" s="12">
        <v>330</v>
      </c>
      <c r="D24" s="12" t="s">
        <v>15</v>
      </c>
      <c r="E24" s="37" t="s">
        <v>35</v>
      </c>
      <c r="F24" s="119">
        <v>0</v>
      </c>
      <c r="G24" s="97">
        <v>0</v>
      </c>
      <c r="H24" s="97">
        <v>0</v>
      </c>
      <c r="I24" s="61">
        <v>93</v>
      </c>
      <c r="J24" s="61">
        <v>89</v>
      </c>
      <c r="K24" s="61">
        <v>91</v>
      </c>
      <c r="L24" s="97">
        <v>0</v>
      </c>
      <c r="M24" s="61">
        <v>85</v>
      </c>
      <c r="N24" s="97">
        <v>0</v>
      </c>
      <c r="O24" s="137">
        <v>0</v>
      </c>
      <c r="P24" s="97">
        <v>0</v>
      </c>
      <c r="Q24" s="97">
        <v>0</v>
      </c>
      <c r="R24" s="97">
        <v>0</v>
      </c>
      <c r="S24" s="48">
        <f>IF(U24&gt;$W$3,SUMIF(F24:R24,"&gt;"&amp;V24)+($W$3-COUNTIF(F24:R24,"&gt;"&amp;V24))*V24,SUM(F24:R24))</f>
        <v>358</v>
      </c>
      <c r="T24" s="48">
        <f>SUM(F24:R24)-S24</f>
        <v>0</v>
      </c>
      <c r="U24" s="48">
        <f>COUNTIF(F24:R24,"&gt;0")</f>
        <v>4</v>
      </c>
      <c r="V24" s="48">
        <f t="shared" si="0"/>
        <v>0</v>
      </c>
    </row>
    <row r="25" spans="1:22" ht="13.8" x14ac:dyDescent="0.3">
      <c r="A25" s="42" t="s">
        <v>53</v>
      </c>
      <c r="B25" s="45" t="s">
        <v>184</v>
      </c>
      <c r="C25" s="14">
        <v>796</v>
      </c>
      <c r="D25" s="13" t="s">
        <v>18</v>
      </c>
      <c r="E25" s="38" t="s">
        <v>42</v>
      </c>
      <c r="F25" s="119">
        <v>0</v>
      </c>
      <c r="G25" s="61">
        <v>82</v>
      </c>
      <c r="H25" s="61">
        <v>81</v>
      </c>
      <c r="I25" s="97">
        <v>0</v>
      </c>
      <c r="J25" s="97">
        <v>0</v>
      </c>
      <c r="K25" s="97">
        <v>0</v>
      </c>
      <c r="L25" s="61">
        <v>94</v>
      </c>
      <c r="M25" s="97">
        <v>0</v>
      </c>
      <c r="N25" s="97">
        <v>0</v>
      </c>
      <c r="O25" s="61">
        <v>93</v>
      </c>
      <c r="P25" s="97">
        <v>0</v>
      </c>
      <c r="Q25" s="97">
        <v>0</v>
      </c>
      <c r="R25" s="97">
        <v>0</v>
      </c>
      <c r="S25" s="48">
        <f>IF(U25&gt;$W$3,SUMIF(F25:R25,"&gt;"&amp;V25)+($W$3-COUNTIF(F25:R25,"&gt;"&amp;V25))*V25,SUM(F25:R25))</f>
        <v>350</v>
      </c>
      <c r="T25" s="48">
        <f>SUM(F25:R25)-S25</f>
        <v>0</v>
      </c>
      <c r="U25" s="48">
        <f>COUNTIF(F25:R25,"&gt;0")</f>
        <v>4</v>
      </c>
      <c r="V25" s="48">
        <f t="shared" si="0"/>
        <v>0</v>
      </c>
    </row>
    <row r="26" spans="1:22" ht="13.8" x14ac:dyDescent="0.3">
      <c r="A26" s="42" t="s">
        <v>54</v>
      </c>
      <c r="B26" s="45" t="s">
        <v>182</v>
      </c>
      <c r="C26" s="14">
        <v>1560</v>
      </c>
      <c r="D26" s="13" t="s">
        <v>48</v>
      </c>
      <c r="E26" s="38" t="s">
        <v>42</v>
      </c>
      <c r="F26" s="97">
        <v>0</v>
      </c>
      <c r="G26" s="61">
        <v>60</v>
      </c>
      <c r="H26" s="97">
        <v>0</v>
      </c>
      <c r="I26" s="97">
        <v>0</v>
      </c>
      <c r="J26" s="61">
        <v>72</v>
      </c>
      <c r="K26" s="97">
        <v>0</v>
      </c>
      <c r="L26" s="61">
        <v>69</v>
      </c>
      <c r="M26" s="97">
        <v>0</v>
      </c>
      <c r="N26" s="61">
        <v>63</v>
      </c>
      <c r="O26" s="61">
        <v>77</v>
      </c>
      <c r="P26" s="97">
        <v>0</v>
      </c>
      <c r="Q26" s="97">
        <v>0</v>
      </c>
      <c r="R26" s="97">
        <v>0</v>
      </c>
      <c r="S26" s="48">
        <f>IF(U26&gt;$W$3,SUMIF(F26:R26,"&gt;"&amp;V26)+($W$3-COUNTIF(F26:R26,"&gt;"&amp;V26))*V26,SUM(F26:R26))</f>
        <v>341</v>
      </c>
      <c r="T26" s="48">
        <f>SUM(F26:R26)-S26</f>
        <v>0</v>
      </c>
      <c r="U26" s="48">
        <f>COUNTIF(F26:R26,"&gt;0")</f>
        <v>5</v>
      </c>
      <c r="V26" s="48">
        <f t="shared" si="0"/>
        <v>0</v>
      </c>
    </row>
    <row r="27" spans="1:22" ht="13.8" x14ac:dyDescent="0.3">
      <c r="A27" s="42" t="s">
        <v>55</v>
      </c>
      <c r="B27" s="44" t="s">
        <v>75</v>
      </c>
      <c r="C27" s="12">
        <v>179</v>
      </c>
      <c r="D27" s="12" t="s">
        <v>22</v>
      </c>
      <c r="E27" s="37" t="s">
        <v>74</v>
      </c>
      <c r="F27" s="61">
        <v>75</v>
      </c>
      <c r="G27" s="61">
        <v>72</v>
      </c>
      <c r="H27" s="61">
        <v>84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61">
        <v>97</v>
      </c>
      <c r="O27" s="137">
        <v>0</v>
      </c>
      <c r="P27" s="97">
        <v>0</v>
      </c>
      <c r="Q27" s="97">
        <v>0</v>
      </c>
      <c r="R27" s="97">
        <v>0</v>
      </c>
      <c r="S27" s="48">
        <f>IF(U27&gt;$W$3,SUMIF(F27:R27,"&gt;"&amp;V27)+($W$3-COUNTIF(F27:R27,"&gt;"&amp;V27))*V27,SUM(F27:R27))</f>
        <v>328</v>
      </c>
      <c r="T27" s="48">
        <f>SUM(F27:R27)-S27</f>
        <v>0</v>
      </c>
      <c r="U27" s="48">
        <f>COUNTIF(F27:R27,"&gt;0")</f>
        <v>4</v>
      </c>
      <c r="V27" s="48">
        <f t="shared" si="0"/>
        <v>0</v>
      </c>
    </row>
    <row r="28" spans="1:22" ht="13.8" x14ac:dyDescent="0.3">
      <c r="A28" s="42" t="s">
        <v>56</v>
      </c>
      <c r="B28" s="44" t="s">
        <v>151</v>
      </c>
      <c r="C28" s="12">
        <v>99</v>
      </c>
      <c r="D28" s="12" t="s">
        <v>15</v>
      </c>
      <c r="E28" s="37" t="s">
        <v>19</v>
      </c>
      <c r="F28" s="61">
        <v>74</v>
      </c>
      <c r="G28" s="97">
        <v>0</v>
      </c>
      <c r="H28" s="97">
        <v>0</v>
      </c>
      <c r="I28" s="61">
        <v>80</v>
      </c>
      <c r="J28" s="97">
        <v>0</v>
      </c>
      <c r="K28" s="97">
        <v>0</v>
      </c>
      <c r="L28" s="97">
        <v>0</v>
      </c>
      <c r="M28" s="97">
        <v>0</v>
      </c>
      <c r="N28" s="61">
        <v>87</v>
      </c>
      <c r="O28" s="137">
        <v>0</v>
      </c>
      <c r="P28" s="97">
        <v>0</v>
      </c>
      <c r="Q28" s="61">
        <v>78</v>
      </c>
      <c r="R28" s="97">
        <v>0</v>
      </c>
      <c r="S28" s="48">
        <f>IF(U28&gt;$W$3,SUMIF(F28:R28,"&gt;"&amp;V28)+($W$3-COUNTIF(F28:R28,"&gt;"&amp;V28))*V28,SUM(F28:R28))</f>
        <v>319</v>
      </c>
      <c r="T28" s="48">
        <f>SUM(F28:R28)-S28</f>
        <v>0</v>
      </c>
      <c r="U28" s="48">
        <f>COUNTIF(F28:R28,"&gt;0")</f>
        <v>4</v>
      </c>
      <c r="V28" s="48">
        <f t="shared" si="0"/>
        <v>0</v>
      </c>
    </row>
    <row r="29" spans="1:22" ht="13.8" x14ac:dyDescent="0.3">
      <c r="A29" s="42" t="s">
        <v>58</v>
      </c>
      <c r="B29" s="44" t="s">
        <v>100</v>
      </c>
      <c r="C29" s="12">
        <v>530</v>
      </c>
      <c r="D29" s="12" t="s">
        <v>15</v>
      </c>
      <c r="E29" s="37" t="s">
        <v>109</v>
      </c>
      <c r="F29" s="61">
        <v>75</v>
      </c>
      <c r="G29" s="61">
        <v>65</v>
      </c>
      <c r="H29" s="97">
        <v>0</v>
      </c>
      <c r="I29" s="97">
        <v>0</v>
      </c>
      <c r="J29" s="97">
        <v>0</v>
      </c>
      <c r="K29" s="61">
        <v>77</v>
      </c>
      <c r="L29" s="97">
        <v>0</v>
      </c>
      <c r="M29" s="97">
        <v>0</v>
      </c>
      <c r="N29" s="97">
        <v>0</v>
      </c>
      <c r="O29" s="137">
        <v>0</v>
      </c>
      <c r="P29" s="97">
        <v>0</v>
      </c>
      <c r="Q29" s="97">
        <v>0</v>
      </c>
      <c r="R29" s="61">
        <v>86</v>
      </c>
      <c r="S29" s="48">
        <f>IF(U29&gt;$W$3,SUMIF(F29:R29,"&gt;"&amp;V29)+($W$3-COUNTIF(F29:R29,"&gt;"&amp;V29))*V29,SUM(F29:R29))</f>
        <v>303</v>
      </c>
      <c r="T29" s="48">
        <f>SUM(F29:R29)-S29</f>
        <v>0</v>
      </c>
      <c r="U29" s="48">
        <f>COUNTIF(F29:R29,"&gt;0")</f>
        <v>4</v>
      </c>
      <c r="V29" s="48">
        <f t="shared" si="0"/>
        <v>0</v>
      </c>
    </row>
    <row r="30" spans="1:22" ht="13.8" x14ac:dyDescent="0.3">
      <c r="A30" s="42" t="s">
        <v>60</v>
      </c>
      <c r="B30" s="44" t="s">
        <v>178</v>
      </c>
      <c r="C30" s="12">
        <v>829</v>
      </c>
      <c r="D30" s="12" t="s">
        <v>22</v>
      </c>
      <c r="E30" s="37" t="s">
        <v>27</v>
      </c>
      <c r="F30" s="97">
        <v>0</v>
      </c>
      <c r="G30" s="61">
        <v>59</v>
      </c>
      <c r="H30" s="97">
        <v>0</v>
      </c>
      <c r="I30" s="61">
        <v>81</v>
      </c>
      <c r="J30" s="61">
        <v>82</v>
      </c>
      <c r="K30" s="61">
        <v>78</v>
      </c>
      <c r="L30" s="97">
        <v>0</v>
      </c>
      <c r="M30" s="97">
        <v>0</v>
      </c>
      <c r="N30" s="97">
        <v>0</v>
      </c>
      <c r="O30" s="137">
        <v>0</v>
      </c>
      <c r="P30" s="97">
        <v>0</v>
      </c>
      <c r="Q30" s="97">
        <v>0</v>
      </c>
      <c r="R30" s="97">
        <v>0</v>
      </c>
      <c r="S30" s="48">
        <f>IF(U30&gt;$W$3,SUMIF(F30:R30,"&gt;"&amp;V30)+($W$3-COUNTIF(F30:R30,"&gt;"&amp;V30))*V30,SUM(F30:R30))</f>
        <v>300</v>
      </c>
      <c r="T30" s="48">
        <f>SUM(F30:R30)-S30</f>
        <v>0</v>
      </c>
      <c r="U30" s="48">
        <f>COUNTIF(F30:R30,"&gt;0")</f>
        <v>4</v>
      </c>
      <c r="V30" s="48">
        <f t="shared" si="0"/>
        <v>0</v>
      </c>
    </row>
    <row r="31" spans="1:22" ht="14.4" customHeight="1" x14ac:dyDescent="0.3">
      <c r="A31" s="42" t="s">
        <v>61</v>
      </c>
      <c r="B31" s="46" t="s">
        <v>127</v>
      </c>
      <c r="C31" s="14">
        <v>429</v>
      </c>
      <c r="D31" s="14" t="s">
        <v>18</v>
      </c>
      <c r="E31" s="39" t="s">
        <v>27</v>
      </c>
      <c r="F31" s="58">
        <v>57</v>
      </c>
      <c r="G31" s="61">
        <v>72</v>
      </c>
      <c r="H31" s="97">
        <v>0</v>
      </c>
      <c r="I31" s="97">
        <v>0</v>
      </c>
      <c r="J31" s="97">
        <v>0</v>
      </c>
      <c r="K31" s="61">
        <v>71</v>
      </c>
      <c r="L31" s="97">
        <v>0</v>
      </c>
      <c r="M31" s="61">
        <v>85</v>
      </c>
      <c r="N31" s="97">
        <v>0</v>
      </c>
      <c r="O31" s="137">
        <v>0</v>
      </c>
      <c r="P31" s="97">
        <v>0</v>
      </c>
      <c r="Q31" s="97">
        <v>0</v>
      </c>
      <c r="R31" s="97">
        <v>0</v>
      </c>
      <c r="S31" s="48">
        <f>IF(U31&gt;$W$3,SUMIF(F31:R31,"&gt;"&amp;V31)+($W$3-COUNTIF(F31:R31,"&gt;"&amp;V31))*V31,SUM(F31:R31))</f>
        <v>285</v>
      </c>
      <c r="T31" s="48">
        <f>SUM(F31:R31)-S31</f>
        <v>0</v>
      </c>
      <c r="U31" s="48">
        <f>COUNTIF(F31:R31,"&gt;0")</f>
        <v>4</v>
      </c>
      <c r="V31" s="48">
        <f t="shared" si="0"/>
        <v>0</v>
      </c>
    </row>
    <row r="32" spans="1:22" ht="13.8" customHeight="1" x14ac:dyDescent="0.35">
      <c r="A32" s="42" t="s">
        <v>62</v>
      </c>
      <c r="B32" s="45" t="s">
        <v>328</v>
      </c>
      <c r="C32" s="14">
        <v>454</v>
      </c>
      <c r="D32" s="13" t="s">
        <v>15</v>
      </c>
      <c r="E32" s="38" t="s">
        <v>74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89">
        <v>100</v>
      </c>
      <c r="O32" s="89">
        <v>100</v>
      </c>
      <c r="P32" s="97">
        <v>0</v>
      </c>
      <c r="Q32" s="61">
        <v>85</v>
      </c>
      <c r="R32" s="97">
        <v>0</v>
      </c>
      <c r="S32" s="48">
        <f>IF(U32&gt;$W$3,SUMIF(F32:R32,"&gt;"&amp;V32)+($W$3-COUNTIF(F32:R32,"&gt;"&amp;V32))*V32,SUM(F32:R32))</f>
        <v>285</v>
      </c>
      <c r="T32" s="48">
        <f>SUM(F32:R32)-S32</f>
        <v>0</v>
      </c>
      <c r="U32" s="48">
        <f>COUNTIF(F32:R32,"&gt;0")</f>
        <v>3</v>
      </c>
      <c r="V32" s="48">
        <f t="shared" si="0"/>
        <v>0</v>
      </c>
    </row>
    <row r="33" spans="1:22" ht="13.8" x14ac:dyDescent="0.3">
      <c r="A33" s="42" t="s">
        <v>189</v>
      </c>
      <c r="B33" s="44" t="s">
        <v>176</v>
      </c>
      <c r="C33" s="12">
        <v>98</v>
      </c>
      <c r="D33" s="12" t="s">
        <v>22</v>
      </c>
      <c r="E33" s="37" t="s">
        <v>163</v>
      </c>
      <c r="F33" s="97">
        <v>0</v>
      </c>
      <c r="G33" s="61">
        <v>87</v>
      </c>
      <c r="H33" s="97">
        <v>0</v>
      </c>
      <c r="I33" s="97">
        <v>0</v>
      </c>
      <c r="J33" s="97">
        <v>0</v>
      </c>
      <c r="K33" s="97">
        <v>0</v>
      </c>
      <c r="L33" s="61">
        <v>92</v>
      </c>
      <c r="M33" s="97">
        <v>0</v>
      </c>
      <c r="N33" s="97">
        <v>0</v>
      </c>
      <c r="O33" s="61">
        <v>95</v>
      </c>
      <c r="P33" s="97">
        <v>0</v>
      </c>
      <c r="Q33" s="97">
        <v>0</v>
      </c>
      <c r="R33" s="97">
        <v>0</v>
      </c>
      <c r="S33" s="48">
        <f>IF(U33&gt;$W$3,SUMIF(F33:R33,"&gt;"&amp;V33)+($W$3-COUNTIF(F33:R33,"&gt;"&amp;V33))*V33,SUM(F33:R33))</f>
        <v>274</v>
      </c>
      <c r="T33" s="48">
        <f>SUM(F33:R33)-S33</f>
        <v>0</v>
      </c>
      <c r="U33" s="48">
        <f>COUNTIF(F33:R33,"&gt;0")</f>
        <v>3</v>
      </c>
      <c r="V33" s="48">
        <f t="shared" si="0"/>
        <v>0</v>
      </c>
    </row>
    <row r="34" spans="1:22" ht="13.8" x14ac:dyDescent="0.3">
      <c r="A34" s="42" t="s">
        <v>190</v>
      </c>
      <c r="B34" s="44" t="s">
        <v>236</v>
      </c>
      <c r="C34" s="12">
        <v>865</v>
      </c>
      <c r="D34" s="12" t="s">
        <v>15</v>
      </c>
      <c r="E34" s="37" t="s">
        <v>163</v>
      </c>
      <c r="F34" s="97">
        <v>0</v>
      </c>
      <c r="G34" s="97">
        <v>0</v>
      </c>
      <c r="H34" s="61">
        <v>78</v>
      </c>
      <c r="I34" s="97">
        <v>0</v>
      </c>
      <c r="J34" s="97">
        <v>0</v>
      </c>
      <c r="K34" s="97">
        <v>0</v>
      </c>
      <c r="L34" s="61">
        <v>92</v>
      </c>
      <c r="M34" s="97">
        <v>0</v>
      </c>
      <c r="N34" s="97">
        <v>0</v>
      </c>
      <c r="O34" s="61">
        <v>87</v>
      </c>
      <c r="P34" s="97">
        <v>0</v>
      </c>
      <c r="Q34" s="97">
        <v>0</v>
      </c>
      <c r="R34" s="97">
        <v>0</v>
      </c>
      <c r="S34" s="48">
        <f>IF(U34&gt;$W$3,SUMIF(F34:R34,"&gt;"&amp;V34)+($W$3-COUNTIF(F34:R34,"&gt;"&amp;V34))*V34,SUM(F34:R34))</f>
        <v>257</v>
      </c>
      <c r="T34" s="48">
        <f>SUM(F34:R34)-S34</f>
        <v>0</v>
      </c>
      <c r="U34" s="48">
        <f>COUNTIF(F34:R34,"&gt;0")</f>
        <v>3</v>
      </c>
      <c r="V34" s="48">
        <f t="shared" si="0"/>
        <v>0</v>
      </c>
    </row>
    <row r="35" spans="1:22" ht="13.8" x14ac:dyDescent="0.3">
      <c r="A35" s="42" t="s">
        <v>191</v>
      </c>
      <c r="B35" s="44" t="s">
        <v>38</v>
      </c>
      <c r="C35" s="12">
        <v>891</v>
      </c>
      <c r="D35" s="12" t="s">
        <v>22</v>
      </c>
      <c r="E35" s="37" t="s">
        <v>109</v>
      </c>
      <c r="F35" s="58">
        <v>74</v>
      </c>
      <c r="G35" s="61">
        <v>87</v>
      </c>
      <c r="H35" s="97">
        <v>0</v>
      </c>
      <c r="I35" s="97">
        <v>0</v>
      </c>
      <c r="J35" s="97">
        <v>0</v>
      </c>
      <c r="K35" s="61">
        <v>95</v>
      </c>
      <c r="L35" s="97">
        <v>0</v>
      </c>
      <c r="M35" s="97">
        <v>0</v>
      </c>
      <c r="N35" s="97">
        <v>0</v>
      </c>
      <c r="O35" s="137">
        <v>0</v>
      </c>
      <c r="P35" s="97">
        <v>0</v>
      </c>
      <c r="Q35" s="97">
        <v>0</v>
      </c>
      <c r="R35" s="97">
        <v>0</v>
      </c>
      <c r="S35" s="48">
        <f>IF(U35&gt;$W$3,SUMIF(F35:R35,"&gt;"&amp;V35)+($W$3-COUNTIF(F35:R35,"&gt;"&amp;V35))*V35,SUM(F35:R35))</f>
        <v>256</v>
      </c>
      <c r="T35" s="48">
        <f>SUM(F35:R35)-S35</f>
        <v>0</v>
      </c>
      <c r="U35" s="48">
        <f>COUNTIF(F35:R35,"&gt;0")</f>
        <v>3</v>
      </c>
      <c r="V35" s="48">
        <f t="shared" si="0"/>
        <v>0</v>
      </c>
    </row>
    <row r="36" spans="1:22" ht="13.8" x14ac:dyDescent="0.3">
      <c r="A36" s="42" t="s">
        <v>192</v>
      </c>
      <c r="B36" s="44" t="s">
        <v>175</v>
      </c>
      <c r="C36" s="12">
        <v>2270</v>
      </c>
      <c r="D36" s="12" t="s">
        <v>22</v>
      </c>
      <c r="E36" s="37" t="s">
        <v>42</v>
      </c>
      <c r="F36" s="97">
        <v>0</v>
      </c>
      <c r="G36" s="61">
        <v>89</v>
      </c>
      <c r="H36" s="121"/>
      <c r="I36" s="97">
        <v>0</v>
      </c>
      <c r="J36" s="97">
        <v>0</v>
      </c>
      <c r="K36" s="97">
        <v>0</v>
      </c>
      <c r="L36" s="61">
        <v>82</v>
      </c>
      <c r="M36" s="97">
        <v>0</v>
      </c>
      <c r="N36" s="97">
        <v>0</v>
      </c>
      <c r="O36" s="61">
        <v>85</v>
      </c>
      <c r="P36" s="97">
        <v>0</v>
      </c>
      <c r="Q36" s="97">
        <v>0</v>
      </c>
      <c r="R36" s="97">
        <v>0</v>
      </c>
      <c r="S36" s="48">
        <f>IF(U36&gt;$W$3,SUMIF(F36:R36,"&gt;"&amp;V36)+($W$3-COUNTIF(F36:R36,"&gt;"&amp;V36))*V36,SUM(F36:R36))</f>
        <v>256</v>
      </c>
      <c r="T36" s="48">
        <f>SUM(F36:R36)-S36</f>
        <v>0</v>
      </c>
      <c r="U36" s="48">
        <f>COUNTIF(F36:R36,"&gt;0")</f>
        <v>3</v>
      </c>
      <c r="V36" s="48">
        <f t="shared" si="0"/>
        <v>0</v>
      </c>
    </row>
    <row r="37" spans="1:22" ht="13.8" x14ac:dyDescent="0.3">
      <c r="A37" s="42" t="s">
        <v>63</v>
      </c>
      <c r="B37" s="44" t="s">
        <v>177</v>
      </c>
      <c r="C37" s="12">
        <v>1561</v>
      </c>
      <c r="D37" s="12" t="s">
        <v>22</v>
      </c>
      <c r="E37" s="37" t="s">
        <v>163</v>
      </c>
      <c r="F37" s="97">
        <v>0</v>
      </c>
      <c r="G37" s="61">
        <v>83</v>
      </c>
      <c r="H37" s="97">
        <v>0</v>
      </c>
      <c r="I37" s="97">
        <v>0</v>
      </c>
      <c r="J37" s="97">
        <v>0</v>
      </c>
      <c r="K37" s="97">
        <v>0</v>
      </c>
      <c r="L37" s="61">
        <v>85</v>
      </c>
      <c r="M37" s="97">
        <v>0</v>
      </c>
      <c r="N37" s="97">
        <v>0</v>
      </c>
      <c r="O37" s="61">
        <v>85</v>
      </c>
      <c r="P37" s="97">
        <v>0</v>
      </c>
      <c r="Q37" s="97">
        <v>0</v>
      </c>
      <c r="R37" s="97">
        <v>0</v>
      </c>
      <c r="S37" s="48">
        <f>IF(U37&gt;$W$3,SUMIF(F37:R37,"&gt;"&amp;V37)+($W$3-COUNTIF(F37:R37,"&gt;"&amp;V37))*V37,SUM(F37:R37))</f>
        <v>253</v>
      </c>
      <c r="T37" s="48">
        <f>SUM(F37:R37)-S37</f>
        <v>0</v>
      </c>
      <c r="U37" s="48">
        <f>COUNTIF(F37:R37,"&gt;0")</f>
        <v>3</v>
      </c>
      <c r="V37" s="48">
        <f t="shared" si="0"/>
        <v>0</v>
      </c>
    </row>
    <row r="38" spans="1:22" ht="13.8" x14ac:dyDescent="0.3">
      <c r="A38" s="42" t="s">
        <v>64</v>
      </c>
      <c r="B38" s="45" t="s">
        <v>181</v>
      </c>
      <c r="C38" s="14">
        <v>43</v>
      </c>
      <c r="D38" s="13" t="s">
        <v>48</v>
      </c>
      <c r="E38" s="38" t="s">
        <v>35</v>
      </c>
      <c r="F38" s="97">
        <v>0</v>
      </c>
      <c r="G38" s="61">
        <v>73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61">
        <v>73</v>
      </c>
      <c r="R38" s="61">
        <v>88</v>
      </c>
      <c r="S38" s="48">
        <f>IF(U38&gt;$W$3,SUMIF(F38:R38,"&gt;"&amp;V38)+($W$3-COUNTIF(F38:R38,"&gt;"&amp;V38))*V38,SUM(F38:R38))</f>
        <v>234</v>
      </c>
      <c r="T38" s="48">
        <f>SUM(F38:R38)-S38</f>
        <v>0</v>
      </c>
      <c r="U38" s="48">
        <f>COUNTIF(F38:R38,"&gt;0")</f>
        <v>3</v>
      </c>
      <c r="V38" s="48">
        <f t="shared" si="0"/>
        <v>0</v>
      </c>
    </row>
    <row r="39" spans="1:22" ht="13.8" x14ac:dyDescent="0.3">
      <c r="A39" s="42" t="s">
        <v>66</v>
      </c>
      <c r="B39" s="44" t="s">
        <v>59</v>
      </c>
      <c r="C39" s="12">
        <v>762</v>
      </c>
      <c r="D39" s="12" t="s">
        <v>22</v>
      </c>
      <c r="E39" s="37" t="s">
        <v>35</v>
      </c>
      <c r="F39" s="61">
        <v>82</v>
      </c>
      <c r="G39" s="61">
        <v>71</v>
      </c>
      <c r="H39" s="97">
        <v>0</v>
      </c>
      <c r="I39" s="97">
        <v>0</v>
      </c>
      <c r="J39" s="97">
        <v>0</v>
      </c>
      <c r="K39" s="61">
        <v>79</v>
      </c>
      <c r="L39" s="97">
        <v>0</v>
      </c>
      <c r="M39" s="97">
        <v>0</v>
      </c>
      <c r="N39" s="97">
        <v>0</v>
      </c>
      <c r="O39" s="137">
        <v>0</v>
      </c>
      <c r="P39" s="97">
        <v>0</v>
      </c>
      <c r="Q39" s="97">
        <v>0</v>
      </c>
      <c r="R39" s="97">
        <v>0</v>
      </c>
      <c r="S39" s="48">
        <f>IF(U39&gt;$W$3,SUMIF(F39:R39,"&gt;"&amp;V39)+($W$3-COUNTIF(F39:R39,"&gt;"&amp;V39))*V39,SUM(F39:R39))</f>
        <v>232</v>
      </c>
      <c r="T39" s="48">
        <f>SUM(F39:R39)-S39</f>
        <v>0</v>
      </c>
      <c r="U39" s="48">
        <f>COUNTIF(F39:R39,"&gt;0")</f>
        <v>3</v>
      </c>
      <c r="V39" s="48">
        <f t="shared" si="0"/>
        <v>0</v>
      </c>
    </row>
    <row r="40" spans="1:22" ht="13.8" x14ac:dyDescent="0.3">
      <c r="A40" s="42" t="s">
        <v>67</v>
      </c>
      <c r="B40" s="44" t="s">
        <v>137</v>
      </c>
      <c r="C40" s="14">
        <v>772</v>
      </c>
      <c r="D40" s="14" t="s">
        <v>51</v>
      </c>
      <c r="E40" s="39" t="s">
        <v>19</v>
      </c>
      <c r="F40" s="61">
        <v>54</v>
      </c>
      <c r="G40" s="97">
        <v>0</v>
      </c>
      <c r="H40" s="61">
        <v>64</v>
      </c>
      <c r="I40" s="61">
        <v>44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137">
        <v>0</v>
      </c>
      <c r="P40" s="97">
        <v>0</v>
      </c>
      <c r="Q40" s="61">
        <v>69</v>
      </c>
      <c r="R40" s="97">
        <v>0</v>
      </c>
      <c r="S40" s="48">
        <f>IF(U40&gt;$W$3,SUMIF(F40:R40,"&gt;"&amp;V40)+($W$3-COUNTIF(F40:R40,"&gt;"&amp;V40))*V40,SUM(F40:R40))</f>
        <v>231</v>
      </c>
      <c r="T40" s="48">
        <f>SUM(F40:R40)-S40</f>
        <v>0</v>
      </c>
      <c r="U40" s="48">
        <f>COUNTIF(F40:R40,"&gt;0")</f>
        <v>4</v>
      </c>
      <c r="V40" s="48">
        <f t="shared" si="0"/>
        <v>0</v>
      </c>
    </row>
    <row r="41" spans="1:22" ht="13.8" x14ac:dyDescent="0.3">
      <c r="A41" s="42" t="s">
        <v>68</v>
      </c>
      <c r="B41" s="45" t="s">
        <v>301</v>
      </c>
      <c r="C41" s="14">
        <v>238</v>
      </c>
      <c r="D41" s="13" t="s">
        <v>22</v>
      </c>
      <c r="E41" s="38" t="s">
        <v>46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61">
        <v>54</v>
      </c>
      <c r="M41" s="61">
        <v>53</v>
      </c>
      <c r="N41" s="97">
        <v>0</v>
      </c>
      <c r="O41" s="61">
        <v>57</v>
      </c>
      <c r="P41" s="97">
        <v>0</v>
      </c>
      <c r="Q41" s="97">
        <v>0</v>
      </c>
      <c r="R41" s="61">
        <v>67</v>
      </c>
      <c r="S41" s="48">
        <f>IF(U41&gt;$W$3,SUMIF(F41:R41,"&gt;"&amp;V41)+($W$3-COUNTIF(F41:R41,"&gt;"&amp;V41))*V41,SUM(F41:R41))</f>
        <v>231</v>
      </c>
      <c r="T41" s="48">
        <f>SUM(F41:R41)-S41</f>
        <v>0</v>
      </c>
      <c r="U41" s="48">
        <f>COUNTIF(F41:R41,"&gt;0")</f>
        <v>4</v>
      </c>
      <c r="V41" s="48">
        <f t="shared" si="0"/>
        <v>0</v>
      </c>
    </row>
    <row r="42" spans="1:22" ht="14.4" customHeight="1" x14ac:dyDescent="0.3">
      <c r="A42" s="42" t="s">
        <v>69</v>
      </c>
      <c r="B42" s="44" t="s">
        <v>138</v>
      </c>
      <c r="C42" s="14">
        <v>555</v>
      </c>
      <c r="D42" s="14" t="s">
        <v>18</v>
      </c>
      <c r="E42" s="39" t="s">
        <v>35</v>
      </c>
      <c r="F42" s="61">
        <v>64</v>
      </c>
      <c r="G42" s="61">
        <v>64</v>
      </c>
      <c r="H42" s="97">
        <v>0</v>
      </c>
      <c r="I42" s="97">
        <v>0</v>
      </c>
      <c r="J42" s="97">
        <v>0</v>
      </c>
      <c r="K42" s="61">
        <v>85</v>
      </c>
      <c r="L42" s="97">
        <v>0</v>
      </c>
      <c r="M42" s="97">
        <v>0</v>
      </c>
      <c r="N42" s="97">
        <v>0</v>
      </c>
      <c r="O42" s="137">
        <v>0</v>
      </c>
      <c r="P42" s="97">
        <v>0</v>
      </c>
      <c r="Q42" s="97">
        <v>0</v>
      </c>
      <c r="R42" s="97">
        <v>0</v>
      </c>
      <c r="S42" s="48">
        <f>IF(U42&gt;$W$3,SUMIF(F42:R42,"&gt;"&amp;V42)+($W$3-COUNTIF(F42:R42,"&gt;"&amp;V42))*V42,SUM(F42:R42))</f>
        <v>213</v>
      </c>
      <c r="T42" s="48">
        <f>SUM(F42:R42)-S42</f>
        <v>0</v>
      </c>
      <c r="U42" s="48">
        <f>COUNTIF(F42:R42,"&gt;0")</f>
        <v>3</v>
      </c>
      <c r="V42" s="48">
        <f t="shared" si="0"/>
        <v>0</v>
      </c>
    </row>
    <row r="43" spans="1:22" ht="14.4" customHeight="1" x14ac:dyDescent="0.3">
      <c r="A43" s="42" t="s">
        <v>70</v>
      </c>
      <c r="B43" s="44" t="s">
        <v>153</v>
      </c>
      <c r="C43" s="12">
        <v>134</v>
      </c>
      <c r="D43" s="12" t="s">
        <v>51</v>
      </c>
      <c r="E43" s="37" t="s">
        <v>74</v>
      </c>
      <c r="F43" s="58">
        <v>37</v>
      </c>
      <c r="G43" s="97">
        <v>0</v>
      </c>
      <c r="H43" s="61">
        <v>19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61">
        <v>43</v>
      </c>
      <c r="O43" s="61">
        <v>58</v>
      </c>
      <c r="P43" s="97">
        <v>0</v>
      </c>
      <c r="Q43" s="61">
        <v>45</v>
      </c>
      <c r="R43" s="97">
        <v>0</v>
      </c>
      <c r="S43" s="48">
        <f>IF(U43&gt;$W$3,SUMIF(F43:R43,"&gt;"&amp;V43)+($W$3-COUNTIF(F43:R43,"&gt;"&amp;V43))*V43,SUM(F43:R43))</f>
        <v>202</v>
      </c>
      <c r="T43" s="48">
        <f>SUM(F43:R43)-S43</f>
        <v>0</v>
      </c>
      <c r="U43" s="48">
        <f>COUNTIF(F43:R43,"&gt;0")</f>
        <v>5</v>
      </c>
      <c r="V43" s="48">
        <f t="shared" si="0"/>
        <v>0</v>
      </c>
    </row>
    <row r="44" spans="1:22" ht="13.8" customHeight="1" x14ac:dyDescent="0.35">
      <c r="A44" s="42" t="s">
        <v>72</v>
      </c>
      <c r="B44" s="44" t="s">
        <v>316</v>
      </c>
      <c r="C44" s="12">
        <v>400</v>
      </c>
      <c r="D44" s="12" t="s">
        <v>48</v>
      </c>
      <c r="E44" s="37" t="s">
        <v>101</v>
      </c>
      <c r="F44" s="119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89">
        <v>100</v>
      </c>
      <c r="N44" s="97">
        <v>0</v>
      </c>
      <c r="O44" s="97">
        <v>0</v>
      </c>
      <c r="P44" s="97">
        <v>0</v>
      </c>
      <c r="Q44" s="89">
        <v>100</v>
      </c>
      <c r="R44" s="97">
        <v>0</v>
      </c>
      <c r="S44" s="48">
        <f>IF(U44&gt;$W$3,SUMIF(F44:R44,"&gt;"&amp;V44)+($W$3-COUNTIF(F44:R44,"&gt;"&amp;V44))*V44,SUM(F44:R44))</f>
        <v>200</v>
      </c>
      <c r="T44" s="48">
        <f>SUM(F44:R44)-S44</f>
        <v>0</v>
      </c>
      <c r="U44" s="48">
        <f>COUNTIF(F44:R44,"&gt;0")</f>
        <v>2</v>
      </c>
      <c r="V44" s="48">
        <f t="shared" si="0"/>
        <v>0</v>
      </c>
    </row>
    <row r="45" spans="1:22" ht="13.8" customHeight="1" x14ac:dyDescent="0.35">
      <c r="A45" s="42" t="s">
        <v>193</v>
      </c>
      <c r="B45" s="44" t="s">
        <v>57</v>
      </c>
      <c r="C45" s="12">
        <v>420</v>
      </c>
      <c r="D45" s="12" t="s">
        <v>18</v>
      </c>
      <c r="E45" s="37" t="s">
        <v>35</v>
      </c>
      <c r="F45" s="61">
        <v>94</v>
      </c>
      <c r="G45" s="97">
        <v>0</v>
      </c>
      <c r="H45" s="97">
        <v>0</v>
      </c>
      <c r="I45" s="97">
        <v>0</v>
      </c>
      <c r="J45" s="97">
        <v>0</v>
      </c>
      <c r="K45" s="89">
        <v>100</v>
      </c>
      <c r="L45" s="97">
        <v>0</v>
      </c>
      <c r="M45" s="97">
        <v>0</v>
      </c>
      <c r="N45" s="97">
        <v>0</v>
      </c>
      <c r="O45" s="137">
        <v>0</v>
      </c>
      <c r="P45" s="97">
        <v>0</v>
      </c>
      <c r="Q45" s="97">
        <v>0</v>
      </c>
      <c r="R45" s="97">
        <v>0</v>
      </c>
      <c r="S45" s="48">
        <f>IF(U45&gt;$W$3,SUMIF(F45:R45,"&gt;"&amp;V45)+($W$3-COUNTIF(F45:R45,"&gt;"&amp;V45))*V45,SUM(F45:R45))</f>
        <v>194</v>
      </c>
      <c r="T45" s="48">
        <f>SUM(F45:R45)-S45</f>
        <v>0</v>
      </c>
      <c r="U45" s="48">
        <f>COUNTIF(F45:R45,"&gt;0")</f>
        <v>2</v>
      </c>
      <c r="V45" s="48">
        <f t="shared" si="0"/>
        <v>0</v>
      </c>
    </row>
    <row r="46" spans="1:22" ht="13.8" x14ac:dyDescent="0.3">
      <c r="A46" s="42" t="s">
        <v>194</v>
      </c>
      <c r="B46" s="44" t="s">
        <v>232</v>
      </c>
      <c r="C46" s="12">
        <v>461</v>
      </c>
      <c r="D46" s="12" t="s">
        <v>22</v>
      </c>
      <c r="E46" s="37" t="s">
        <v>19</v>
      </c>
      <c r="F46" s="121"/>
      <c r="G46" s="97">
        <v>0</v>
      </c>
      <c r="H46" s="61">
        <v>94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61">
        <v>99</v>
      </c>
      <c r="O46" s="137">
        <v>0</v>
      </c>
      <c r="P46" s="97">
        <v>0</v>
      </c>
      <c r="Q46" s="97">
        <v>0</v>
      </c>
      <c r="R46" s="97">
        <v>0</v>
      </c>
      <c r="S46" s="48">
        <f>IF(U46&gt;$W$3,SUMIF(F46:R46,"&gt;"&amp;V46)+($W$3-COUNTIF(F46:R46,"&gt;"&amp;V46))*V46,SUM(F46:R46))</f>
        <v>193</v>
      </c>
      <c r="T46" s="48">
        <f>SUM(F46:R46)-S46</f>
        <v>0</v>
      </c>
      <c r="U46" s="48">
        <f>COUNTIF(F46:R46,"&gt;0")</f>
        <v>2</v>
      </c>
      <c r="V46" s="48">
        <f t="shared" si="0"/>
        <v>0</v>
      </c>
    </row>
    <row r="47" spans="1:22" ht="13.8" x14ac:dyDescent="0.3">
      <c r="A47" s="42" t="s">
        <v>195</v>
      </c>
      <c r="B47" s="44" t="s">
        <v>179</v>
      </c>
      <c r="C47" s="12">
        <v>425</v>
      </c>
      <c r="D47" s="12" t="s">
        <v>22</v>
      </c>
      <c r="E47" s="37" t="s">
        <v>42</v>
      </c>
      <c r="F47" s="119">
        <v>0</v>
      </c>
      <c r="G47" s="61">
        <v>57</v>
      </c>
      <c r="H47" s="97">
        <v>0</v>
      </c>
      <c r="I47" s="97">
        <v>0</v>
      </c>
      <c r="J47" s="97">
        <v>0</v>
      </c>
      <c r="K47" s="97">
        <v>0</v>
      </c>
      <c r="L47" s="61">
        <v>62</v>
      </c>
      <c r="M47" s="97">
        <v>0</v>
      </c>
      <c r="N47" s="97">
        <v>0</v>
      </c>
      <c r="O47" s="61">
        <v>74</v>
      </c>
      <c r="P47" s="97">
        <v>0</v>
      </c>
      <c r="Q47" s="97">
        <v>0</v>
      </c>
      <c r="R47" s="97">
        <v>0</v>
      </c>
      <c r="S47" s="48">
        <f>IF(U47&gt;$W$3,SUMIF(F47:R47,"&gt;"&amp;V47)+($W$3-COUNTIF(F47:R47,"&gt;"&amp;V47))*V47,SUM(F47:R47))</f>
        <v>193</v>
      </c>
      <c r="T47" s="48">
        <f>SUM(F47:R47)-S47</f>
        <v>0</v>
      </c>
      <c r="U47" s="48">
        <f>COUNTIF(F47:R47,"&gt;0")</f>
        <v>3</v>
      </c>
      <c r="V47" s="48">
        <f t="shared" si="0"/>
        <v>0</v>
      </c>
    </row>
    <row r="48" spans="1:22" ht="13.8" x14ac:dyDescent="0.3">
      <c r="A48" s="42" t="s">
        <v>196</v>
      </c>
      <c r="B48" s="44" t="s">
        <v>234</v>
      </c>
      <c r="C48" s="12">
        <v>172</v>
      </c>
      <c r="D48" s="12" t="s">
        <v>22</v>
      </c>
      <c r="E48" s="37" t="s">
        <v>19</v>
      </c>
      <c r="F48" s="97">
        <v>0</v>
      </c>
      <c r="G48" s="97">
        <v>0</v>
      </c>
      <c r="H48" s="61">
        <v>80</v>
      </c>
      <c r="I48" s="61">
        <v>95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137">
        <v>0</v>
      </c>
      <c r="P48" s="97">
        <v>0</v>
      </c>
      <c r="Q48" s="97">
        <v>0</v>
      </c>
      <c r="R48" s="97">
        <v>0</v>
      </c>
      <c r="S48" s="48">
        <f>IF(U48&gt;$W$3,SUMIF(F48:R48,"&gt;"&amp;V48)+($W$3-COUNTIF(F48:R48,"&gt;"&amp;V48))*V48,SUM(F48:R48))</f>
        <v>175</v>
      </c>
      <c r="T48" s="48">
        <f>SUM(F48:R48)-S48</f>
        <v>0</v>
      </c>
      <c r="U48" s="48">
        <f>COUNTIF(F48:R48,"&gt;0")</f>
        <v>2</v>
      </c>
      <c r="V48" s="48">
        <f t="shared" si="0"/>
        <v>0</v>
      </c>
    </row>
    <row r="49" spans="1:22" ht="13.8" x14ac:dyDescent="0.3">
      <c r="A49" s="42" t="s">
        <v>197</v>
      </c>
      <c r="B49" s="44" t="s">
        <v>233</v>
      </c>
      <c r="C49" s="12">
        <v>2446</v>
      </c>
      <c r="D49" s="12" t="s">
        <v>22</v>
      </c>
      <c r="E49" s="37" t="s">
        <v>19</v>
      </c>
      <c r="F49" s="119">
        <v>0</v>
      </c>
      <c r="G49" s="97">
        <v>0</v>
      </c>
      <c r="H49" s="61">
        <v>83</v>
      </c>
      <c r="I49" s="61">
        <v>91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137">
        <v>0</v>
      </c>
      <c r="P49" s="97">
        <v>0</v>
      </c>
      <c r="Q49" s="97">
        <v>0</v>
      </c>
      <c r="R49" s="97">
        <v>0</v>
      </c>
      <c r="S49" s="48">
        <f>IF(U49&gt;$W$3,SUMIF(F49:R49,"&gt;"&amp;V49)+($W$3-COUNTIF(F49:R49,"&gt;"&amp;V49))*V49,SUM(F49:R49))</f>
        <v>174</v>
      </c>
      <c r="T49" s="48">
        <f>SUM(F49:R49)-S49</f>
        <v>0</v>
      </c>
      <c r="U49" s="48">
        <f>COUNTIF(F49:R49,"&gt;0")</f>
        <v>2</v>
      </c>
      <c r="V49" s="48">
        <f t="shared" si="0"/>
        <v>0</v>
      </c>
    </row>
    <row r="50" spans="1:22" ht="13.8" x14ac:dyDescent="0.3">
      <c r="A50" s="42" t="s">
        <v>198</v>
      </c>
      <c r="B50" s="45" t="s">
        <v>282</v>
      </c>
      <c r="C50" s="14">
        <v>198</v>
      </c>
      <c r="D50" s="13" t="s">
        <v>51</v>
      </c>
      <c r="E50" s="38" t="s">
        <v>35</v>
      </c>
      <c r="F50" s="119">
        <v>0</v>
      </c>
      <c r="G50" s="97">
        <v>0</v>
      </c>
      <c r="H50" s="97">
        <v>0</v>
      </c>
      <c r="I50" s="61">
        <v>31</v>
      </c>
      <c r="J50" s="97">
        <v>0</v>
      </c>
      <c r="K50" s="61">
        <v>67</v>
      </c>
      <c r="L50" s="97">
        <v>0</v>
      </c>
      <c r="M50" s="61">
        <v>75</v>
      </c>
      <c r="N50" s="97">
        <v>0</v>
      </c>
      <c r="O50" s="137">
        <v>0</v>
      </c>
      <c r="P50" s="97">
        <v>0</v>
      </c>
      <c r="Q50" s="97">
        <v>0</v>
      </c>
      <c r="R50" s="97">
        <v>0</v>
      </c>
      <c r="S50" s="48">
        <f>IF(U50&gt;$W$3,SUMIF(F50:R50,"&gt;"&amp;V50)+($W$3-COUNTIF(F50:R50,"&gt;"&amp;V50))*V50,SUM(F50:R50))</f>
        <v>173</v>
      </c>
      <c r="T50" s="48">
        <f>SUM(F50:R50)-S50</f>
        <v>0</v>
      </c>
      <c r="U50" s="48">
        <f>COUNTIF(F50:R50,"&gt;0")</f>
        <v>3</v>
      </c>
      <c r="V50" s="48">
        <f t="shared" si="0"/>
        <v>0</v>
      </c>
    </row>
    <row r="51" spans="1:22" ht="13.8" x14ac:dyDescent="0.3">
      <c r="A51" s="42" t="s">
        <v>199</v>
      </c>
      <c r="B51" s="45" t="s">
        <v>331</v>
      </c>
      <c r="C51" s="14">
        <v>573</v>
      </c>
      <c r="D51" s="13" t="s">
        <v>51</v>
      </c>
      <c r="E51" s="38" t="s">
        <v>74</v>
      </c>
      <c r="F51" s="119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61">
        <v>85</v>
      </c>
      <c r="O51" s="61">
        <v>83</v>
      </c>
      <c r="P51" s="97">
        <v>0</v>
      </c>
      <c r="Q51" s="97">
        <v>0</v>
      </c>
      <c r="R51" s="97">
        <v>0</v>
      </c>
      <c r="S51" s="48">
        <f>IF(U51&gt;$W$3,SUMIF(F51:R51,"&gt;"&amp;V51)+($W$3-COUNTIF(F51:R51,"&gt;"&amp;V51))*V51,SUM(F51:R51))</f>
        <v>168</v>
      </c>
      <c r="T51" s="48">
        <f>SUM(F51:R51)-S51</f>
        <v>0</v>
      </c>
      <c r="U51" s="48">
        <f>COUNTIF(F51:R51,"&gt;0")</f>
        <v>2</v>
      </c>
      <c r="V51" s="48">
        <f t="shared" si="0"/>
        <v>0</v>
      </c>
    </row>
    <row r="52" spans="1:22" ht="13.8" x14ac:dyDescent="0.3">
      <c r="A52" s="42" t="s">
        <v>200</v>
      </c>
      <c r="B52" s="44" t="s">
        <v>165</v>
      </c>
      <c r="C52" s="12">
        <v>991</v>
      </c>
      <c r="D52" s="12" t="s">
        <v>15</v>
      </c>
      <c r="E52" s="37" t="s">
        <v>163</v>
      </c>
      <c r="F52" s="119">
        <v>0</v>
      </c>
      <c r="G52" s="61">
        <v>76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61">
        <v>85</v>
      </c>
      <c r="P52" s="97">
        <v>0</v>
      </c>
      <c r="Q52" s="97">
        <v>0</v>
      </c>
      <c r="R52" s="97">
        <v>0</v>
      </c>
      <c r="S52" s="48">
        <f>IF(U52&gt;$W$3,SUMIF(F52:R52,"&gt;"&amp;V52)+($W$3-COUNTIF(F52:R52,"&gt;"&amp;V52))*V52,SUM(F52:R52))</f>
        <v>161</v>
      </c>
      <c r="T52" s="48">
        <f>SUM(F52:R52)-S52</f>
        <v>0</v>
      </c>
      <c r="U52" s="48">
        <f>COUNTIF(F52:R52,"&gt;0")</f>
        <v>2</v>
      </c>
      <c r="V52" s="48">
        <f t="shared" si="0"/>
        <v>0</v>
      </c>
    </row>
    <row r="53" spans="1:22" ht="13.8" x14ac:dyDescent="0.3">
      <c r="A53" s="42" t="s">
        <v>201</v>
      </c>
      <c r="B53" s="45" t="s">
        <v>241</v>
      </c>
      <c r="C53" s="14">
        <v>1221</v>
      </c>
      <c r="D53" s="13" t="s">
        <v>48</v>
      </c>
      <c r="E53" s="38" t="s">
        <v>42</v>
      </c>
      <c r="F53" s="119">
        <v>0</v>
      </c>
      <c r="G53" s="97">
        <v>0</v>
      </c>
      <c r="H53" s="121"/>
      <c r="I53" s="97">
        <v>0</v>
      </c>
      <c r="J53" s="97">
        <v>0</v>
      </c>
      <c r="K53" s="97">
        <v>0</v>
      </c>
      <c r="L53" s="61">
        <v>74</v>
      </c>
      <c r="M53" s="97">
        <v>0</v>
      </c>
      <c r="N53" s="97">
        <v>0</v>
      </c>
      <c r="O53" s="61">
        <v>82</v>
      </c>
      <c r="P53" s="97">
        <v>0</v>
      </c>
      <c r="Q53" s="97">
        <v>0</v>
      </c>
      <c r="R53" s="97">
        <v>0</v>
      </c>
      <c r="S53" s="48">
        <f>IF(U53&gt;$W$3,SUMIF(F53:R53,"&gt;"&amp;V53)+($W$3-COUNTIF(F53:R53,"&gt;"&amp;V53))*V53,SUM(F53:R53))</f>
        <v>156</v>
      </c>
      <c r="T53" s="48">
        <f>SUM(F53:R53)-S53</f>
        <v>0</v>
      </c>
      <c r="U53" s="48">
        <f>COUNTIF(F53:R53,"&gt;0")</f>
        <v>2</v>
      </c>
      <c r="V53" s="48">
        <f t="shared" si="0"/>
        <v>0</v>
      </c>
    </row>
    <row r="54" spans="1:22" ht="13.8" x14ac:dyDescent="0.3">
      <c r="A54" s="42" t="s">
        <v>202</v>
      </c>
      <c r="B54" s="45" t="s">
        <v>277</v>
      </c>
      <c r="C54" s="14">
        <v>753</v>
      </c>
      <c r="D54" s="13" t="s">
        <v>48</v>
      </c>
      <c r="E54" s="38" t="s">
        <v>46</v>
      </c>
      <c r="F54" s="119">
        <v>0</v>
      </c>
      <c r="G54" s="97">
        <v>0</v>
      </c>
      <c r="H54" s="97">
        <v>0</v>
      </c>
      <c r="I54" s="61">
        <v>84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61">
        <v>72</v>
      </c>
      <c r="S54" s="48">
        <f>IF(U54&gt;$W$3,SUMIF(F54:R54,"&gt;"&amp;V54)+($W$3-COUNTIF(F54:R54,"&gt;"&amp;V54))*V54,SUM(F54:R54))</f>
        <v>156</v>
      </c>
      <c r="T54" s="48">
        <f>SUM(F54:R54)-S54</f>
        <v>0</v>
      </c>
      <c r="U54" s="48">
        <f>COUNTIF(F54:R54,"&gt;0")</f>
        <v>2</v>
      </c>
      <c r="V54" s="48">
        <f t="shared" si="0"/>
        <v>0</v>
      </c>
    </row>
    <row r="55" spans="1:22" ht="13.8" x14ac:dyDescent="0.3">
      <c r="A55" s="42" t="s">
        <v>203</v>
      </c>
      <c r="B55" s="44" t="s">
        <v>103</v>
      </c>
      <c r="C55" s="12">
        <v>368</v>
      </c>
      <c r="D55" s="12" t="s">
        <v>18</v>
      </c>
      <c r="E55" s="37" t="s">
        <v>35</v>
      </c>
      <c r="F55" s="61">
        <v>70</v>
      </c>
      <c r="G55" s="97">
        <v>0</v>
      </c>
      <c r="H55" s="97">
        <v>0</v>
      </c>
      <c r="I55" s="97">
        <v>0</v>
      </c>
      <c r="J55" s="61">
        <v>79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48">
        <f>IF(U55&gt;$W$3,SUMIF(F55:R55,"&gt;"&amp;V55)+($W$3-COUNTIF(F55:R55,"&gt;"&amp;V55))*V55,SUM(F55:R55))</f>
        <v>149</v>
      </c>
      <c r="T55" s="48">
        <f>SUM(F55:R55)-S55</f>
        <v>0</v>
      </c>
      <c r="U55" s="48">
        <f>COUNTIF(F55:R55,"&gt;0")</f>
        <v>2</v>
      </c>
      <c r="V55" s="48">
        <f t="shared" si="0"/>
        <v>0</v>
      </c>
    </row>
    <row r="56" spans="1:22" ht="13.8" x14ac:dyDescent="0.3">
      <c r="A56" s="42" t="s">
        <v>204</v>
      </c>
      <c r="B56" s="44" t="s">
        <v>126</v>
      </c>
      <c r="C56" s="12">
        <v>559</v>
      </c>
      <c r="D56" s="12" t="s">
        <v>15</v>
      </c>
      <c r="E56" s="37" t="s">
        <v>46</v>
      </c>
      <c r="F56" s="61">
        <v>66</v>
      </c>
      <c r="G56" s="61">
        <v>79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48">
        <f>IF(U56&gt;$W$3,SUMIF(F56:R56,"&gt;"&amp;V56)+($W$3-COUNTIF(F56:R56,"&gt;"&amp;V56))*V56,SUM(F56:R56))</f>
        <v>145</v>
      </c>
      <c r="T56" s="48">
        <f>SUM(F56:R56)-S56</f>
        <v>0</v>
      </c>
      <c r="U56" s="48">
        <f>COUNTIF(F56:R56,"&gt;0")</f>
        <v>2</v>
      </c>
      <c r="V56" s="48">
        <f t="shared" si="0"/>
        <v>0</v>
      </c>
    </row>
    <row r="57" spans="1:22" ht="13.8" x14ac:dyDescent="0.3">
      <c r="A57" s="42" t="s">
        <v>205</v>
      </c>
      <c r="B57" s="44" t="s">
        <v>147</v>
      </c>
      <c r="C57" s="12">
        <v>834</v>
      </c>
      <c r="D57" s="12" t="s">
        <v>51</v>
      </c>
      <c r="E57" s="37" t="s">
        <v>39</v>
      </c>
      <c r="F57" s="61">
        <v>47</v>
      </c>
      <c r="G57" s="61">
        <v>20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61">
        <v>72</v>
      </c>
      <c r="S57" s="48">
        <f>IF(U57&gt;$W$3,SUMIF(F57:R57,"&gt;"&amp;V57)+($W$3-COUNTIF(F57:R57,"&gt;"&amp;V57))*V57,SUM(F57:R57))</f>
        <v>139</v>
      </c>
      <c r="T57" s="48">
        <f>SUM(F57:R57)-S57</f>
        <v>0</v>
      </c>
      <c r="U57" s="48">
        <f>COUNTIF(F57:R57,"&gt;0")</f>
        <v>3</v>
      </c>
      <c r="V57" s="48">
        <f t="shared" si="0"/>
        <v>0</v>
      </c>
    </row>
    <row r="58" spans="1:22" ht="13.8" x14ac:dyDescent="0.3">
      <c r="A58" s="42" t="s">
        <v>206</v>
      </c>
      <c r="B58" s="45" t="s">
        <v>299</v>
      </c>
      <c r="C58" s="14"/>
      <c r="D58" s="13" t="s">
        <v>15</v>
      </c>
      <c r="E58" s="38" t="s">
        <v>163</v>
      </c>
      <c r="F58" s="119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61">
        <v>60</v>
      </c>
      <c r="M58" s="97">
        <v>0</v>
      </c>
      <c r="N58" s="97">
        <v>0</v>
      </c>
      <c r="O58" s="61">
        <v>74</v>
      </c>
      <c r="P58" s="97">
        <v>0</v>
      </c>
      <c r="Q58" s="97">
        <v>0</v>
      </c>
      <c r="R58" s="97">
        <v>0</v>
      </c>
      <c r="S58" s="48">
        <f>IF(U58&gt;$W$3,SUMIF(F58:R58,"&gt;"&amp;V58)+($W$3-COUNTIF(F58:R58,"&gt;"&amp;V58))*V58,SUM(F58:R58))</f>
        <v>134</v>
      </c>
      <c r="T58" s="48">
        <f>SUM(F58:R58)-S58</f>
        <v>0</v>
      </c>
      <c r="U58" s="48">
        <f>COUNTIF(F58:R58,"&gt;0")</f>
        <v>2</v>
      </c>
      <c r="V58" s="48">
        <f t="shared" si="0"/>
        <v>0</v>
      </c>
    </row>
    <row r="59" spans="1:22" ht="13.8" x14ac:dyDescent="0.3">
      <c r="A59" s="42" t="s">
        <v>207</v>
      </c>
      <c r="B59" s="45" t="s">
        <v>183</v>
      </c>
      <c r="C59" s="14">
        <v>1166</v>
      </c>
      <c r="D59" s="13" t="s">
        <v>48</v>
      </c>
      <c r="E59" s="38" t="s">
        <v>46</v>
      </c>
      <c r="F59" s="97">
        <v>0</v>
      </c>
      <c r="G59" s="61">
        <v>47</v>
      </c>
      <c r="H59" s="97">
        <v>0</v>
      </c>
      <c r="I59" s="97">
        <v>0</v>
      </c>
      <c r="J59" s="97">
        <v>0</v>
      </c>
      <c r="K59" s="61">
        <v>79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48">
        <f>IF(U59&gt;$W$3,SUMIF(F59:R59,"&gt;"&amp;V59)+($W$3-COUNTIF(F59:R59,"&gt;"&amp;V59))*V59,SUM(F59:R59))</f>
        <v>126</v>
      </c>
      <c r="T59" s="48">
        <f>SUM(F59:R59)-S59</f>
        <v>0</v>
      </c>
      <c r="U59" s="48">
        <f>COUNTIF(F59:R59,"&gt;0")</f>
        <v>2</v>
      </c>
      <c r="V59" s="48">
        <f t="shared" si="0"/>
        <v>0</v>
      </c>
    </row>
    <row r="60" spans="1:22" ht="13.8" x14ac:dyDescent="0.3">
      <c r="A60" s="42" t="s">
        <v>208</v>
      </c>
      <c r="B60" s="44" t="s">
        <v>239</v>
      </c>
      <c r="C60" s="12">
        <v>452</v>
      </c>
      <c r="D60" s="12" t="s">
        <v>18</v>
      </c>
      <c r="E60" s="37" t="s">
        <v>163</v>
      </c>
      <c r="F60" s="119">
        <v>0</v>
      </c>
      <c r="G60" s="97">
        <v>0</v>
      </c>
      <c r="H60" s="121"/>
      <c r="I60" s="97">
        <v>0</v>
      </c>
      <c r="J60" s="97">
        <v>0</v>
      </c>
      <c r="K60" s="97">
        <v>0</v>
      </c>
      <c r="L60" s="61">
        <v>54</v>
      </c>
      <c r="M60" s="97">
        <v>0</v>
      </c>
      <c r="N60" s="97">
        <v>0</v>
      </c>
      <c r="O60" s="61">
        <v>71</v>
      </c>
      <c r="P60" s="97">
        <v>0</v>
      </c>
      <c r="Q60" s="97">
        <v>0</v>
      </c>
      <c r="R60" s="97">
        <v>0</v>
      </c>
      <c r="S60" s="48">
        <f>IF(U60&gt;$W$3,SUMIF(F60:R60,"&gt;"&amp;V60)+($W$3-COUNTIF(F60:R60,"&gt;"&amp;V60))*V60,SUM(F60:R60))</f>
        <v>125</v>
      </c>
      <c r="T60" s="48">
        <f>SUM(F60:R60)-S60</f>
        <v>0</v>
      </c>
      <c r="U60" s="48">
        <f>COUNTIF(F60:R60,"&gt;0")</f>
        <v>2</v>
      </c>
      <c r="V60" s="48">
        <f t="shared" si="0"/>
        <v>0</v>
      </c>
    </row>
    <row r="61" spans="1:22" ht="13.8" x14ac:dyDescent="0.3">
      <c r="A61" s="42" t="s">
        <v>209</v>
      </c>
      <c r="B61" s="45" t="s">
        <v>330</v>
      </c>
      <c r="C61" s="14">
        <v>97</v>
      </c>
      <c r="D61" s="13" t="s">
        <v>48</v>
      </c>
      <c r="E61" s="38" t="s">
        <v>74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61">
        <v>68</v>
      </c>
      <c r="O61" s="97">
        <v>0</v>
      </c>
      <c r="P61" s="97">
        <v>0</v>
      </c>
      <c r="Q61" s="61">
        <v>48</v>
      </c>
      <c r="R61" s="97">
        <v>0</v>
      </c>
      <c r="S61" s="48">
        <f>IF(U61&gt;$W$3,SUMIF(F61:R61,"&gt;"&amp;V61)+($W$3-COUNTIF(F61:R61,"&gt;"&amp;V61))*V61,SUM(F61:R61))</f>
        <v>116</v>
      </c>
      <c r="T61" s="48">
        <f>SUM(F61:R61)-S61</f>
        <v>0</v>
      </c>
      <c r="U61" s="48">
        <f>COUNTIF(F61:R61,"&gt;0")</f>
        <v>2</v>
      </c>
      <c r="V61" s="48">
        <f t="shared" si="0"/>
        <v>0</v>
      </c>
    </row>
    <row r="62" spans="1:22" ht="14.4" customHeight="1" x14ac:dyDescent="0.3">
      <c r="A62" s="42" t="s">
        <v>242</v>
      </c>
      <c r="B62" s="44" t="s">
        <v>149</v>
      </c>
      <c r="C62" s="12">
        <v>90</v>
      </c>
      <c r="D62" s="12" t="s">
        <v>51</v>
      </c>
      <c r="E62" s="37" t="s">
        <v>109</v>
      </c>
      <c r="F62" s="58">
        <v>25</v>
      </c>
      <c r="G62" s="61">
        <v>48</v>
      </c>
      <c r="H62" s="97">
        <v>0</v>
      </c>
      <c r="I62" s="97">
        <v>0</v>
      </c>
      <c r="J62" s="61">
        <v>35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48">
        <f>IF(U62&gt;$W$3,SUMIF(F62:R62,"&gt;"&amp;V62)+($W$3-COUNTIF(F62:R62,"&gt;"&amp;V62))*V62,SUM(F62:R62))</f>
        <v>108</v>
      </c>
      <c r="T62" s="48">
        <f>SUM(F62:R62)-S62</f>
        <v>0</v>
      </c>
      <c r="U62" s="48">
        <f>COUNTIF(F62:R62,"&gt;0")</f>
        <v>3</v>
      </c>
      <c r="V62" s="48">
        <f t="shared" si="0"/>
        <v>0</v>
      </c>
    </row>
    <row r="63" spans="1:22" ht="13.8" x14ac:dyDescent="0.3">
      <c r="A63" s="42" t="s">
        <v>243</v>
      </c>
      <c r="B63" s="45" t="s">
        <v>281</v>
      </c>
      <c r="C63" s="14">
        <v>227</v>
      </c>
      <c r="D63" s="13" t="s">
        <v>48</v>
      </c>
      <c r="E63" s="38" t="s">
        <v>279</v>
      </c>
      <c r="F63" s="97">
        <v>0</v>
      </c>
      <c r="G63" s="97">
        <v>0</v>
      </c>
      <c r="H63" s="97">
        <v>0</v>
      </c>
      <c r="I63" s="61">
        <v>59</v>
      </c>
      <c r="J63" s="97">
        <v>0</v>
      </c>
      <c r="K63" s="61">
        <v>45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48">
        <f>IF(U63&gt;$W$3,SUMIF(F63:R63,"&gt;"&amp;V63)+($W$3-COUNTIF(F63:R63,"&gt;"&amp;V63))*V63,SUM(F63:R63))</f>
        <v>104</v>
      </c>
      <c r="T63" s="48">
        <f>SUM(F63:R63)-S63</f>
        <v>0</v>
      </c>
      <c r="U63" s="48">
        <f>COUNTIF(F63:R63,"&gt;0")</f>
        <v>2</v>
      </c>
      <c r="V63" s="48">
        <f t="shared" si="0"/>
        <v>0</v>
      </c>
    </row>
    <row r="64" spans="1:22" ht="13.8" customHeight="1" x14ac:dyDescent="0.35">
      <c r="A64" s="42" t="s">
        <v>244</v>
      </c>
      <c r="B64" s="44" t="s">
        <v>231</v>
      </c>
      <c r="C64" s="12">
        <v>723</v>
      </c>
      <c r="D64" s="12" t="s">
        <v>22</v>
      </c>
      <c r="E64" s="37" t="s">
        <v>19</v>
      </c>
      <c r="F64" s="97">
        <v>0</v>
      </c>
      <c r="G64" s="97">
        <v>0</v>
      </c>
      <c r="H64" s="89">
        <v>100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48">
        <f>IF(U64&gt;$W$3,SUMIF(F64:R64,"&gt;"&amp;V64)+($W$3-COUNTIF(F64:R64,"&gt;"&amp;V64))*V64,SUM(F64:R64))</f>
        <v>100</v>
      </c>
      <c r="T64" s="48">
        <f>SUM(F64:R64)-S64</f>
        <v>0</v>
      </c>
      <c r="U64" s="48">
        <f>COUNTIF(F64:R64,"&gt;0")</f>
        <v>1</v>
      </c>
      <c r="V64" s="48">
        <f t="shared" si="0"/>
        <v>0</v>
      </c>
    </row>
    <row r="65" spans="1:22" ht="13.8" x14ac:dyDescent="0.3">
      <c r="A65" s="42" t="s">
        <v>245</v>
      </c>
      <c r="B65" s="44" t="s">
        <v>161</v>
      </c>
      <c r="C65" s="12">
        <v>115</v>
      </c>
      <c r="D65" s="12" t="s">
        <v>15</v>
      </c>
      <c r="E65" s="37" t="s">
        <v>27</v>
      </c>
      <c r="F65" s="97">
        <v>0</v>
      </c>
      <c r="G65" s="61">
        <v>95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48">
        <f>IF(U65&gt;$W$3,SUMIF(F65:R65,"&gt;"&amp;V65)+($W$3-COUNTIF(F65:R65,"&gt;"&amp;V65))*V65,SUM(F65:R65))</f>
        <v>95</v>
      </c>
      <c r="T65" s="48">
        <f>SUM(F65:R65)-S65</f>
        <v>0</v>
      </c>
      <c r="U65" s="48">
        <f>COUNTIF(F65:R65,"&gt;0")</f>
        <v>1</v>
      </c>
      <c r="V65" s="48">
        <f t="shared" si="0"/>
        <v>0</v>
      </c>
    </row>
    <row r="66" spans="1:22" ht="13.8" x14ac:dyDescent="0.3">
      <c r="A66" s="42" t="s">
        <v>246</v>
      </c>
      <c r="B66" s="45" t="s">
        <v>185</v>
      </c>
      <c r="C66" s="14">
        <v>988</v>
      </c>
      <c r="D66" s="13" t="s">
        <v>18</v>
      </c>
      <c r="E66" s="38" t="s">
        <v>35</v>
      </c>
      <c r="F66" s="97">
        <v>0</v>
      </c>
      <c r="G66" s="61">
        <v>44</v>
      </c>
      <c r="H66" s="97">
        <v>0</v>
      </c>
      <c r="I66" s="97">
        <v>0</v>
      </c>
      <c r="J66" s="61">
        <v>51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48">
        <f>IF(U66&gt;$W$3,SUMIF(F66:R66,"&gt;"&amp;V66)+($W$3-COUNTIF(F66:R66,"&gt;"&amp;V66))*V66,SUM(F66:R66))</f>
        <v>95</v>
      </c>
      <c r="T66" s="48">
        <f>SUM(F66:R66)-S66</f>
        <v>0</v>
      </c>
      <c r="U66" s="48">
        <f>COUNTIF(F66:R66,"&gt;0")</f>
        <v>2</v>
      </c>
      <c r="V66" s="48">
        <f t="shared" si="0"/>
        <v>0</v>
      </c>
    </row>
    <row r="67" spans="1:22" ht="13.8" x14ac:dyDescent="0.3">
      <c r="A67" s="42" t="s">
        <v>247</v>
      </c>
      <c r="B67" s="44" t="s">
        <v>152</v>
      </c>
      <c r="C67" s="12">
        <v>789</v>
      </c>
      <c r="D67" s="12" t="s">
        <v>51</v>
      </c>
      <c r="E67" s="37" t="s">
        <v>19</v>
      </c>
      <c r="F67" s="61">
        <v>25</v>
      </c>
      <c r="G67" s="97">
        <v>0</v>
      </c>
      <c r="H67" s="61">
        <v>21</v>
      </c>
      <c r="I67" s="61">
        <v>49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48">
        <f>IF(U67&gt;$W$3,SUMIF(F67:R67,"&gt;"&amp;V67)+($W$3-COUNTIF(F67:R67,"&gt;"&amp;V67))*V67,SUM(F67:R67))</f>
        <v>95</v>
      </c>
      <c r="T67" s="48">
        <f>SUM(F67:R67)-S67</f>
        <v>0</v>
      </c>
      <c r="U67" s="48">
        <f>COUNTIF(F67:R67,"&gt;0")</f>
        <v>3</v>
      </c>
      <c r="V67" s="48">
        <f t="shared" si="0"/>
        <v>0</v>
      </c>
    </row>
    <row r="68" spans="1:22" ht="13.8" x14ac:dyDescent="0.3">
      <c r="A68" s="42" t="s">
        <v>248</v>
      </c>
      <c r="B68" s="45" t="s">
        <v>329</v>
      </c>
      <c r="C68" s="14">
        <v>2641</v>
      </c>
      <c r="D68" s="13" t="s">
        <v>22</v>
      </c>
      <c r="E68" s="38" t="s">
        <v>74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61">
        <v>92</v>
      </c>
      <c r="O68" s="97">
        <v>0</v>
      </c>
      <c r="P68" s="97">
        <v>0</v>
      </c>
      <c r="Q68" s="97">
        <v>0</v>
      </c>
      <c r="R68" s="97">
        <v>0</v>
      </c>
      <c r="S68" s="48">
        <f>IF(U68&gt;$W$3,SUMIF(F68:R68,"&gt;"&amp;V68)+($W$3-COUNTIF(F68:R68,"&gt;"&amp;V68))*V68,SUM(F68:R68))</f>
        <v>92</v>
      </c>
      <c r="T68" s="48">
        <f>SUM(F68:R68)-S68</f>
        <v>0</v>
      </c>
      <c r="U68" s="48">
        <f>COUNTIF(F68:R68,"&gt;0")</f>
        <v>1</v>
      </c>
      <c r="V68" s="48">
        <f t="shared" si="0"/>
        <v>0</v>
      </c>
    </row>
    <row r="69" spans="1:22" ht="13.8" x14ac:dyDescent="0.3">
      <c r="A69" s="42" t="s">
        <v>249</v>
      </c>
      <c r="B69" s="44" t="s">
        <v>362</v>
      </c>
      <c r="C69" s="12">
        <v>1312</v>
      </c>
      <c r="D69" s="12" t="s">
        <v>15</v>
      </c>
      <c r="E69" s="37" t="s">
        <v>238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61">
        <v>91</v>
      </c>
      <c r="R69" s="97">
        <v>0</v>
      </c>
      <c r="S69" s="48">
        <f>IF(U69&gt;$W$3,SUMIF(F69:R69,"&gt;"&amp;V69)+($W$3-COUNTIF(F69:R69,"&gt;"&amp;V69))*V69,SUM(F69:R69))</f>
        <v>91</v>
      </c>
      <c r="T69" s="48">
        <f>SUM(F69:R69)-S69</f>
        <v>0</v>
      </c>
      <c r="U69" s="48">
        <f>COUNTIF(F69:R69,"&gt;0")</f>
        <v>1</v>
      </c>
      <c r="V69" s="48">
        <f t="shared" si="0"/>
        <v>0</v>
      </c>
    </row>
    <row r="70" spans="1:22" ht="13.8" x14ac:dyDescent="0.3">
      <c r="A70" s="42" t="s">
        <v>250</v>
      </c>
      <c r="B70" s="44" t="s">
        <v>267</v>
      </c>
      <c r="C70" s="12">
        <v>491</v>
      </c>
      <c r="D70" s="12" t="s">
        <v>51</v>
      </c>
      <c r="E70" s="37" t="s">
        <v>35</v>
      </c>
      <c r="F70" s="97">
        <v>0</v>
      </c>
      <c r="G70" s="97">
        <v>0</v>
      </c>
      <c r="H70" s="97">
        <v>0</v>
      </c>
      <c r="I70" s="97">
        <v>0</v>
      </c>
      <c r="J70" s="61">
        <v>37</v>
      </c>
      <c r="K70" s="61">
        <v>52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48">
        <f>IF(U70&gt;$W$3,SUMIF(F70:R70,"&gt;"&amp;V70)+($W$3-COUNTIF(F70:R70,"&gt;"&amp;V70))*V70,SUM(F70:R70))</f>
        <v>89</v>
      </c>
      <c r="T70" s="48">
        <f>SUM(F70:R70)-S70</f>
        <v>0</v>
      </c>
      <c r="U70" s="48">
        <f>COUNTIF(F70:R70,"&gt;0")</f>
        <v>2</v>
      </c>
      <c r="V70" s="48">
        <f t="shared" ref="V70:V100" si="1">SMALL(F70:R70,COUNT(F70:R70)-$W$3)</f>
        <v>0</v>
      </c>
    </row>
    <row r="71" spans="1:22" ht="13.8" x14ac:dyDescent="0.3">
      <c r="A71" s="42" t="s">
        <v>251</v>
      </c>
      <c r="B71" s="44" t="s">
        <v>29</v>
      </c>
      <c r="C71" s="12">
        <v>298</v>
      </c>
      <c r="D71" s="12" t="s">
        <v>22</v>
      </c>
      <c r="E71" s="37" t="s">
        <v>19</v>
      </c>
      <c r="F71" s="61">
        <v>88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48">
        <f>IF(U71&gt;$W$3,SUMIF(F71:R71,"&gt;"&amp;V71)+($W$3-COUNTIF(F71:R71,"&gt;"&amp;V71))*V71,SUM(F71:R71))</f>
        <v>88</v>
      </c>
      <c r="T71" s="48">
        <f>SUM(F71:R71)-S71</f>
        <v>0</v>
      </c>
      <c r="U71" s="48">
        <f>COUNTIF(F71:R71,"&gt;0")</f>
        <v>1</v>
      </c>
      <c r="V71" s="48">
        <f t="shared" si="1"/>
        <v>0</v>
      </c>
    </row>
    <row r="72" spans="1:22" ht="13.8" x14ac:dyDescent="0.3">
      <c r="A72" s="42" t="s">
        <v>268</v>
      </c>
      <c r="B72" s="44" t="s">
        <v>317</v>
      </c>
      <c r="C72" s="12">
        <v>1876</v>
      </c>
      <c r="D72" s="12" t="s">
        <v>48</v>
      </c>
      <c r="E72" s="37" t="s">
        <v>27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61">
        <v>88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48">
        <f>IF(U72&gt;$W$3,SUMIF(F72:R72,"&gt;"&amp;V72)+($W$3-COUNTIF(F72:R72,"&gt;"&amp;V72))*V72,SUM(F72:R72))</f>
        <v>88</v>
      </c>
      <c r="T72" s="48">
        <f>SUM(F72:R72)-S72</f>
        <v>0</v>
      </c>
      <c r="U72" s="48">
        <f>COUNTIF(F72:R72,"&gt;0")</f>
        <v>1</v>
      </c>
      <c r="V72" s="48">
        <f t="shared" si="1"/>
        <v>0</v>
      </c>
    </row>
    <row r="73" spans="1:22" ht="13.8" x14ac:dyDescent="0.3">
      <c r="A73" s="42" t="s">
        <v>269</v>
      </c>
      <c r="B73" s="44" t="s">
        <v>164</v>
      </c>
      <c r="C73" s="12">
        <v>194</v>
      </c>
      <c r="D73" s="12" t="s">
        <v>15</v>
      </c>
      <c r="E73" s="37" t="s">
        <v>27</v>
      </c>
      <c r="F73" s="97">
        <v>0</v>
      </c>
      <c r="G73" s="61">
        <v>87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48">
        <f>IF(U73&gt;$W$3,SUMIF(F73:R73,"&gt;"&amp;V73)+($W$3-COUNTIF(F73:R73,"&gt;"&amp;V73))*V73,SUM(F73:R73))</f>
        <v>87</v>
      </c>
      <c r="T73" s="48">
        <f>SUM(F73:R73)-S73</f>
        <v>0</v>
      </c>
      <c r="U73" s="48">
        <f>COUNTIF(F73:R73,"&gt;0")</f>
        <v>1</v>
      </c>
      <c r="V73" s="48">
        <f t="shared" si="1"/>
        <v>0</v>
      </c>
    </row>
    <row r="74" spans="1:22" ht="13.8" x14ac:dyDescent="0.3">
      <c r="A74" s="42" t="s">
        <v>270</v>
      </c>
      <c r="B74" s="44" t="s">
        <v>132</v>
      </c>
      <c r="C74" s="12">
        <v>210</v>
      </c>
      <c r="D74" s="12" t="s">
        <v>18</v>
      </c>
      <c r="E74" s="37" t="s">
        <v>35</v>
      </c>
      <c r="F74" s="61">
        <v>47</v>
      </c>
      <c r="G74" s="97">
        <v>0</v>
      </c>
      <c r="H74" s="97">
        <v>0</v>
      </c>
      <c r="I74" s="97">
        <v>0</v>
      </c>
      <c r="J74" s="97">
        <v>0</v>
      </c>
      <c r="K74" s="61">
        <v>40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48">
        <f>IF(U74&gt;$W$3,SUMIF(F74:R74,"&gt;"&amp;V74)+($W$3-COUNTIF(F74:R74,"&gt;"&amp;V74))*V74,SUM(F74:R74))</f>
        <v>87</v>
      </c>
      <c r="T74" s="48">
        <f>SUM(F74:R74)-S74</f>
        <v>0</v>
      </c>
      <c r="U74" s="48">
        <f>COUNTIF(F74:R74,"&gt;0")</f>
        <v>2</v>
      </c>
      <c r="V74" s="48">
        <f t="shared" si="1"/>
        <v>0</v>
      </c>
    </row>
    <row r="75" spans="1:22" ht="13.8" x14ac:dyDescent="0.3">
      <c r="A75" s="42" t="s">
        <v>283</v>
      </c>
      <c r="B75" s="44" t="s">
        <v>351</v>
      </c>
      <c r="C75" s="12">
        <v>2771</v>
      </c>
      <c r="D75" s="12" t="s">
        <v>22</v>
      </c>
      <c r="E75" s="37" t="s">
        <v>163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61">
        <v>86</v>
      </c>
      <c r="P75" s="97">
        <v>0</v>
      </c>
      <c r="Q75" s="97">
        <v>0</v>
      </c>
      <c r="R75" s="97">
        <v>0</v>
      </c>
      <c r="S75" s="48">
        <f>IF(U75&gt;$W$3,SUMIF(F75:R75,"&gt;"&amp;V75)+($W$3-COUNTIF(F75:R75,"&gt;"&amp;V75))*V75,SUM(F75:R75))</f>
        <v>86</v>
      </c>
      <c r="T75" s="48">
        <f>SUM(F75:R75)-S75</f>
        <v>0</v>
      </c>
      <c r="U75" s="48">
        <f>COUNTIF(F75:R75,"&gt;0")</f>
        <v>1</v>
      </c>
      <c r="V75" s="48">
        <f t="shared" si="1"/>
        <v>0</v>
      </c>
    </row>
    <row r="76" spans="1:22" ht="13.8" x14ac:dyDescent="0.3">
      <c r="A76" s="42" t="s">
        <v>284</v>
      </c>
      <c r="B76" s="44" t="s">
        <v>349</v>
      </c>
      <c r="C76" s="12">
        <v>936</v>
      </c>
      <c r="D76" s="12" t="s">
        <v>15</v>
      </c>
      <c r="E76" s="37" t="s">
        <v>163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61">
        <v>85</v>
      </c>
      <c r="P76" s="97">
        <v>0</v>
      </c>
      <c r="Q76" s="97">
        <v>0</v>
      </c>
      <c r="R76" s="97">
        <v>0</v>
      </c>
      <c r="S76" s="48">
        <f>IF(U76&gt;$W$3,SUMIF(F76:R76,"&gt;"&amp;V76)+($W$3-COUNTIF(F76:R76,"&gt;"&amp;V76))*V76,SUM(F76:R76))</f>
        <v>85</v>
      </c>
      <c r="T76" s="48">
        <f>SUM(F76:R76)-S76</f>
        <v>0</v>
      </c>
      <c r="U76" s="48">
        <f>COUNTIF(F76:R76,"&gt;0")</f>
        <v>1</v>
      </c>
      <c r="V76" s="48">
        <f t="shared" si="1"/>
        <v>0</v>
      </c>
    </row>
    <row r="77" spans="1:22" ht="13.8" x14ac:dyDescent="0.3">
      <c r="A77" s="42" t="s">
        <v>285</v>
      </c>
      <c r="B77" s="44" t="s">
        <v>318</v>
      </c>
      <c r="C77" s="12">
        <v>1994</v>
      </c>
      <c r="D77" s="12" t="s">
        <v>22</v>
      </c>
      <c r="E77" s="37" t="s">
        <v>27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61">
        <v>84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48">
        <f>IF(U77&gt;$W$3,SUMIF(F77:R77,"&gt;"&amp;V77)+($W$3-COUNTIF(F77:R77,"&gt;"&amp;V77))*V77,SUM(F77:R77))</f>
        <v>84</v>
      </c>
      <c r="T77" s="48">
        <f>SUM(F77:R77)-S77</f>
        <v>0</v>
      </c>
      <c r="U77" s="48">
        <f>COUNTIF(F77:R77,"&gt;0")</f>
        <v>1</v>
      </c>
      <c r="V77" s="48">
        <f t="shared" si="1"/>
        <v>0</v>
      </c>
    </row>
    <row r="78" spans="1:22" ht="13.8" x14ac:dyDescent="0.3">
      <c r="A78" s="42" t="s">
        <v>286</v>
      </c>
      <c r="B78" s="44" t="s">
        <v>350</v>
      </c>
      <c r="C78" s="12">
        <v>736</v>
      </c>
      <c r="D78" s="12" t="s">
        <v>15</v>
      </c>
      <c r="E78" s="37" t="s">
        <v>163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61">
        <v>79</v>
      </c>
      <c r="P78" s="97">
        <v>0</v>
      </c>
      <c r="Q78" s="97">
        <v>0</v>
      </c>
      <c r="R78" s="97">
        <v>0</v>
      </c>
      <c r="S78" s="48">
        <f>IF(U78&gt;$W$3,SUMIF(F78:R78,"&gt;"&amp;V78)+($W$3-COUNTIF(F78:R78,"&gt;"&amp;V78))*V78,SUM(F78:R78))</f>
        <v>79</v>
      </c>
      <c r="T78" s="48">
        <f>SUM(F78:R78)-S78</f>
        <v>0</v>
      </c>
      <c r="U78" s="48">
        <f>COUNTIF(F78:R78,"&gt;0")</f>
        <v>1</v>
      </c>
      <c r="V78" s="48">
        <f t="shared" si="1"/>
        <v>0</v>
      </c>
    </row>
    <row r="79" spans="1:22" ht="13.8" x14ac:dyDescent="0.3">
      <c r="A79" s="42" t="s">
        <v>287</v>
      </c>
      <c r="B79" s="45" t="s">
        <v>240</v>
      </c>
      <c r="C79" s="14">
        <v>299</v>
      </c>
      <c r="D79" s="13" t="s">
        <v>48</v>
      </c>
      <c r="E79" s="38" t="s">
        <v>19</v>
      </c>
      <c r="F79" s="97">
        <v>0</v>
      </c>
      <c r="G79" s="97">
        <v>0</v>
      </c>
      <c r="H79" s="61">
        <v>73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48">
        <f>IF(U79&gt;$W$3,SUMIF(F79:R79,"&gt;"&amp;V79)+($W$3-COUNTIF(F79:R79,"&gt;"&amp;V79))*V79,SUM(F79:R79))</f>
        <v>73</v>
      </c>
      <c r="T79" s="48">
        <f>SUM(F79:R79)-S79</f>
        <v>0</v>
      </c>
      <c r="U79" s="48">
        <f>COUNTIF(F79:R79,"&gt;0")</f>
        <v>1</v>
      </c>
      <c r="V79" s="48">
        <f t="shared" si="1"/>
        <v>0</v>
      </c>
    </row>
    <row r="80" spans="1:22" ht="13.8" x14ac:dyDescent="0.3">
      <c r="A80" s="42" t="s">
        <v>303</v>
      </c>
      <c r="B80" s="44" t="s">
        <v>352</v>
      </c>
      <c r="C80" s="12">
        <v>435</v>
      </c>
      <c r="D80" s="12" t="s">
        <v>18</v>
      </c>
      <c r="E80" s="37" t="s">
        <v>163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61">
        <v>69</v>
      </c>
      <c r="P80" s="97">
        <v>0</v>
      </c>
      <c r="Q80" s="97">
        <v>0</v>
      </c>
      <c r="R80" s="97">
        <v>0</v>
      </c>
      <c r="S80" s="48">
        <f>IF(U80&gt;$W$3,SUMIF(F80:R80,"&gt;"&amp;V80)+($W$3-COUNTIF(F80:R80,"&gt;"&amp;V80))*V80,SUM(F80:R80))</f>
        <v>69</v>
      </c>
      <c r="T80" s="48">
        <f>SUM(F80:R80)-S80</f>
        <v>0</v>
      </c>
      <c r="U80" s="48">
        <f>COUNTIF(F80:R80,"&gt;0")</f>
        <v>1</v>
      </c>
      <c r="V80" s="48">
        <f t="shared" si="1"/>
        <v>0</v>
      </c>
    </row>
    <row r="81" spans="1:22" ht="13.8" x14ac:dyDescent="0.3">
      <c r="A81" s="42" t="s">
        <v>304</v>
      </c>
      <c r="B81" s="45" t="s">
        <v>186</v>
      </c>
      <c r="C81" s="14"/>
      <c r="D81" s="13" t="s">
        <v>51</v>
      </c>
      <c r="E81" s="38" t="s">
        <v>109</v>
      </c>
      <c r="F81" s="97">
        <v>0</v>
      </c>
      <c r="G81" s="61">
        <v>39</v>
      </c>
      <c r="H81" s="97">
        <v>0</v>
      </c>
      <c r="I81" s="97">
        <v>0</v>
      </c>
      <c r="J81" s="61">
        <v>28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48">
        <f>IF(U81&gt;$W$3,SUMIF(F81:R81,"&gt;"&amp;V81)+($W$3-COUNTIF(F81:R81,"&gt;"&amp;V81))*V81,SUM(F81:R81))</f>
        <v>67</v>
      </c>
      <c r="T81" s="48">
        <f>SUM(F81:R81)-S81</f>
        <v>0</v>
      </c>
      <c r="U81" s="48">
        <f>COUNTIF(F81:R81,"&gt;0")</f>
        <v>2</v>
      </c>
      <c r="V81" s="48">
        <f t="shared" si="1"/>
        <v>0</v>
      </c>
    </row>
    <row r="82" spans="1:22" ht="13.8" x14ac:dyDescent="0.3">
      <c r="A82" s="42" t="s">
        <v>305</v>
      </c>
      <c r="B82" s="45" t="s">
        <v>278</v>
      </c>
      <c r="C82" s="14">
        <v>854</v>
      </c>
      <c r="D82" s="13" t="s">
        <v>48</v>
      </c>
      <c r="E82" s="38" t="s">
        <v>279</v>
      </c>
      <c r="F82" s="97">
        <v>0</v>
      </c>
      <c r="G82" s="97">
        <v>0</v>
      </c>
      <c r="H82" s="97">
        <v>0</v>
      </c>
      <c r="I82" s="61">
        <v>67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48">
        <f>IF(U82&gt;$W$3,SUMIF(F82:R82,"&gt;"&amp;V82)+($W$3-COUNTIF(F82:R82,"&gt;"&amp;V82))*V82,SUM(F82:R82))</f>
        <v>67</v>
      </c>
      <c r="T82" s="48">
        <f>SUM(F82:R82)-S82</f>
        <v>0</v>
      </c>
      <c r="U82" s="48">
        <f>COUNTIF(F82:R82,"&gt;0")</f>
        <v>1</v>
      </c>
      <c r="V82" s="48">
        <f t="shared" si="1"/>
        <v>0</v>
      </c>
    </row>
    <row r="83" spans="1:22" ht="13.8" x14ac:dyDescent="0.3">
      <c r="A83" s="42" t="s">
        <v>306</v>
      </c>
      <c r="B83" s="44" t="s">
        <v>360</v>
      </c>
      <c r="C83" s="12">
        <v>808</v>
      </c>
      <c r="D83" s="12" t="s">
        <v>22</v>
      </c>
      <c r="E83" s="37" t="s">
        <v>74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61">
        <v>67</v>
      </c>
      <c r="R83" s="97">
        <v>0</v>
      </c>
      <c r="S83" s="48">
        <f>IF(U83&gt;$W$3,SUMIF(F83:R83,"&gt;"&amp;V83)+($W$3-COUNTIF(F83:R83,"&gt;"&amp;V83))*V83,SUM(F83:R83))</f>
        <v>67</v>
      </c>
      <c r="T83" s="48">
        <f>SUM(F83:R83)-S83</f>
        <v>0</v>
      </c>
      <c r="U83" s="48">
        <f>COUNTIF(F83:R83,"&gt;0")</f>
        <v>1</v>
      </c>
      <c r="V83" s="48">
        <f t="shared" si="1"/>
        <v>0</v>
      </c>
    </row>
    <row r="84" spans="1:22" ht="13.8" x14ac:dyDescent="0.3">
      <c r="A84" s="42" t="s">
        <v>322</v>
      </c>
      <c r="B84" s="44" t="s">
        <v>359</v>
      </c>
      <c r="C84" s="12">
        <v>394</v>
      </c>
      <c r="D84" s="12" t="s">
        <v>48</v>
      </c>
      <c r="E84" s="37" t="s">
        <v>238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61">
        <v>65</v>
      </c>
      <c r="R84" s="97">
        <v>0</v>
      </c>
      <c r="S84" s="48">
        <f>IF(U84&gt;$W$3,SUMIF(F84:R84,"&gt;"&amp;V84)+($W$3-COUNTIF(F84:R84,"&gt;"&amp;V84))*V84,SUM(F84:R84))</f>
        <v>65</v>
      </c>
      <c r="T84" s="48">
        <f>SUM(F84:R84)-S84</f>
        <v>0</v>
      </c>
      <c r="U84" s="48">
        <f>COUNTIF(F84:R84,"&gt;0")</f>
        <v>1</v>
      </c>
      <c r="V84" s="48">
        <f t="shared" si="1"/>
        <v>0</v>
      </c>
    </row>
    <row r="85" spans="1:22" ht="13.8" x14ac:dyDescent="0.3">
      <c r="A85" s="42" t="s">
        <v>323</v>
      </c>
      <c r="B85" s="44" t="s">
        <v>125</v>
      </c>
      <c r="C85" s="14">
        <v>512</v>
      </c>
      <c r="D85" s="14" t="s">
        <v>51</v>
      </c>
      <c r="E85" s="39" t="s">
        <v>109</v>
      </c>
      <c r="F85" s="61">
        <v>64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48">
        <f>IF(U85&gt;$W$3,SUMIF(F85:R85,"&gt;"&amp;V85)+($W$3-COUNTIF(F85:R85,"&gt;"&amp;V85))*V85,SUM(F85:R85))</f>
        <v>64</v>
      </c>
      <c r="T85" s="48">
        <f>SUM(F85:R85)-S85</f>
        <v>0</v>
      </c>
      <c r="U85" s="48">
        <f>COUNTIF(F85:R85,"&gt;0")</f>
        <v>1</v>
      </c>
      <c r="V85" s="48">
        <f t="shared" si="1"/>
        <v>0</v>
      </c>
    </row>
    <row r="86" spans="1:22" ht="13.8" x14ac:dyDescent="0.3">
      <c r="A86" s="42" t="s">
        <v>324</v>
      </c>
      <c r="B86" s="44" t="s">
        <v>361</v>
      </c>
      <c r="C86" s="12">
        <v>363</v>
      </c>
      <c r="D86" s="12" t="s">
        <v>22</v>
      </c>
      <c r="E86" s="37" t="s">
        <v>101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61">
        <v>64</v>
      </c>
      <c r="R86" s="97">
        <v>0</v>
      </c>
      <c r="S86" s="48">
        <f>IF(U86&gt;$W$3,SUMIF(F86:R86,"&gt;"&amp;V86)+($W$3-COUNTIF(F86:R86,"&gt;"&amp;V86))*V86,SUM(F86:R86))</f>
        <v>64</v>
      </c>
      <c r="T86" s="48">
        <f>SUM(F86:R86)-S86</f>
        <v>0</v>
      </c>
      <c r="U86" s="48">
        <f>COUNTIF(F86:R86,"&gt;0")</f>
        <v>1</v>
      </c>
      <c r="V86" s="48">
        <f t="shared" si="1"/>
        <v>0</v>
      </c>
    </row>
    <row r="87" spans="1:22" ht="13.8" x14ac:dyDescent="0.3">
      <c r="A87" s="42" t="s">
        <v>332</v>
      </c>
      <c r="B87" s="45" t="s">
        <v>124</v>
      </c>
      <c r="C87" s="14">
        <v>105</v>
      </c>
      <c r="D87" s="13" t="s">
        <v>48</v>
      </c>
      <c r="E87" s="38" t="s">
        <v>19</v>
      </c>
      <c r="F87" s="61">
        <v>63</v>
      </c>
      <c r="G87" s="97">
        <v>0</v>
      </c>
      <c r="H87" s="121"/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48">
        <f>IF(U87&gt;$W$3,SUMIF(F87:R87,"&gt;"&amp;V87)+($W$3-COUNTIF(F87:R87,"&gt;"&amp;V87))*V87,SUM(F87:R87))</f>
        <v>63</v>
      </c>
      <c r="T87" s="48">
        <f>SUM(F87:R87)-S87</f>
        <v>0</v>
      </c>
      <c r="U87" s="48">
        <f>COUNTIF(F87:R87,"&gt;0")</f>
        <v>1</v>
      </c>
      <c r="V87" s="48">
        <f t="shared" si="1"/>
        <v>0</v>
      </c>
    </row>
    <row r="88" spans="1:22" ht="13.8" x14ac:dyDescent="0.3">
      <c r="A88" s="42" t="s">
        <v>333</v>
      </c>
      <c r="B88" s="44" t="s">
        <v>354</v>
      </c>
      <c r="C88" s="12"/>
      <c r="D88" s="12" t="s">
        <v>51</v>
      </c>
      <c r="E88" s="37" t="s">
        <v>42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61">
        <v>63</v>
      </c>
      <c r="P88" s="97">
        <v>0</v>
      </c>
      <c r="Q88" s="97">
        <v>0</v>
      </c>
      <c r="R88" s="97">
        <v>0</v>
      </c>
      <c r="S88" s="48">
        <f>IF(U88&gt;$W$3,SUMIF(F88:R88,"&gt;"&amp;V88)+($W$3-COUNTIF(F88:R88,"&gt;"&amp;V88))*V88,SUM(F88:R88))</f>
        <v>63</v>
      </c>
      <c r="T88" s="48">
        <f>SUM(F88:R88)-S88</f>
        <v>0</v>
      </c>
      <c r="U88" s="48">
        <f>COUNTIF(F88:R88,"&gt;0")</f>
        <v>1</v>
      </c>
      <c r="V88" s="48">
        <f t="shared" si="1"/>
        <v>0</v>
      </c>
    </row>
    <row r="89" spans="1:22" ht="13.8" x14ac:dyDescent="0.3">
      <c r="A89" s="42" t="s">
        <v>334</v>
      </c>
      <c r="B89" s="45" t="s">
        <v>280</v>
      </c>
      <c r="C89" s="14">
        <v>340</v>
      </c>
      <c r="D89" s="13" t="s">
        <v>48</v>
      </c>
      <c r="E89" s="38" t="s">
        <v>279</v>
      </c>
      <c r="F89" s="97">
        <v>0</v>
      </c>
      <c r="G89" s="97">
        <v>0</v>
      </c>
      <c r="H89" s="97">
        <v>0</v>
      </c>
      <c r="I89" s="61">
        <v>61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48">
        <f>IF(U89&gt;$W$3,SUMIF(F89:R89,"&gt;"&amp;V89)+($W$3-COUNTIF(F89:R89,"&gt;"&amp;V89))*V89,SUM(F89:R89))</f>
        <v>61</v>
      </c>
      <c r="T89" s="48">
        <f>SUM(F89:R89)-S89</f>
        <v>0</v>
      </c>
      <c r="U89" s="48">
        <f>COUNTIF(F89:R89,"&gt;0")</f>
        <v>1</v>
      </c>
      <c r="V89" s="48">
        <f t="shared" si="1"/>
        <v>0</v>
      </c>
    </row>
    <row r="90" spans="1:22" ht="13.8" x14ac:dyDescent="0.3">
      <c r="A90" s="42" t="s">
        <v>335</v>
      </c>
      <c r="B90" s="44" t="s">
        <v>353</v>
      </c>
      <c r="C90" s="12"/>
      <c r="D90" s="12" t="s">
        <v>51</v>
      </c>
      <c r="E90" s="37" t="s">
        <v>42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61">
        <v>61</v>
      </c>
      <c r="P90" s="97">
        <v>0</v>
      </c>
      <c r="Q90" s="97">
        <v>0</v>
      </c>
      <c r="R90" s="97">
        <v>0</v>
      </c>
      <c r="S90" s="48">
        <f>IF(U90&gt;$W$3,SUMIF(F90:R90,"&gt;"&amp;V90)+($W$3-COUNTIF(F90:R90,"&gt;"&amp;V90))*V90,SUM(F90:R90))</f>
        <v>61</v>
      </c>
      <c r="T90" s="48">
        <f>SUM(F90:R90)-S90</f>
        <v>0</v>
      </c>
      <c r="U90" s="48">
        <f>COUNTIF(F90:R90,"&gt;0")</f>
        <v>1</v>
      </c>
      <c r="V90" s="48">
        <f t="shared" si="1"/>
        <v>0</v>
      </c>
    </row>
    <row r="91" spans="1:22" ht="13.8" x14ac:dyDescent="0.3">
      <c r="A91" s="42" t="s">
        <v>367</v>
      </c>
      <c r="B91" s="45" t="s">
        <v>302</v>
      </c>
      <c r="C91" s="14">
        <v>440</v>
      </c>
      <c r="D91" s="13" t="s">
        <v>18</v>
      </c>
      <c r="E91" s="38" t="s">
        <v>163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0</v>
      </c>
      <c r="L91" s="61">
        <v>55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48">
        <f>IF(U91&gt;$W$3,SUMIF(F91:R91,"&gt;"&amp;V91)+($W$3-COUNTIF(F91:R91,"&gt;"&amp;V91))*V91,SUM(F91:R91))</f>
        <v>55</v>
      </c>
      <c r="T91" s="48">
        <f>SUM(F91:R91)-S91</f>
        <v>0</v>
      </c>
      <c r="U91" s="48">
        <f>COUNTIF(F91:R91,"&gt;0")</f>
        <v>1</v>
      </c>
      <c r="V91" s="48">
        <f t="shared" si="1"/>
        <v>0</v>
      </c>
    </row>
    <row r="92" spans="1:22" ht="13.8" x14ac:dyDescent="0.3">
      <c r="A92" s="42" t="s">
        <v>368</v>
      </c>
      <c r="B92" s="45" t="s">
        <v>300</v>
      </c>
      <c r="C92" s="14">
        <v>971</v>
      </c>
      <c r="D92" s="13" t="s">
        <v>22</v>
      </c>
      <c r="E92" s="38" t="s">
        <v>163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61">
        <v>55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48">
        <f>IF(U92&gt;$W$3,SUMIF(F92:R92,"&gt;"&amp;V92)+($W$3-COUNTIF(F92:R92,"&gt;"&amp;V92))*V92,SUM(F92:R92))</f>
        <v>55</v>
      </c>
      <c r="T92" s="48">
        <f>SUM(F92:R92)-S92</f>
        <v>0</v>
      </c>
      <c r="U92" s="48">
        <f>COUNTIF(F92:R92,"&gt;0")</f>
        <v>1</v>
      </c>
      <c r="V92" s="48">
        <f t="shared" si="1"/>
        <v>0</v>
      </c>
    </row>
    <row r="93" spans="1:22" ht="13.8" x14ac:dyDescent="0.3">
      <c r="A93" s="42" t="s">
        <v>369</v>
      </c>
      <c r="B93" s="44" t="s">
        <v>167</v>
      </c>
      <c r="C93" s="12">
        <v>264</v>
      </c>
      <c r="D93" s="12" t="s">
        <v>15</v>
      </c>
      <c r="E93" s="37" t="s">
        <v>163</v>
      </c>
      <c r="F93" s="97">
        <v>0</v>
      </c>
      <c r="G93" s="61">
        <v>50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48">
        <f>IF(U93&gt;$W$3,SUMIF(F93:R93,"&gt;"&amp;V93)+($W$3-COUNTIF(F93:R93,"&gt;"&amp;V93))*V93,SUM(F93:R93))</f>
        <v>50</v>
      </c>
      <c r="T93" s="48">
        <f>SUM(F93:R93)-S93</f>
        <v>0</v>
      </c>
      <c r="U93" s="48">
        <f>COUNTIF(F93:R93,"&gt;0")</f>
        <v>1</v>
      </c>
      <c r="V93" s="48">
        <f t="shared" si="1"/>
        <v>0</v>
      </c>
    </row>
    <row r="94" spans="1:22" ht="13.8" x14ac:dyDescent="0.3">
      <c r="A94" s="42" t="s">
        <v>370</v>
      </c>
      <c r="B94" s="44" t="s">
        <v>148</v>
      </c>
      <c r="C94" s="12">
        <v>188</v>
      </c>
      <c r="D94" s="12" t="s">
        <v>51</v>
      </c>
      <c r="E94" s="37" t="s">
        <v>19</v>
      </c>
      <c r="F94" s="114"/>
      <c r="G94" s="97">
        <v>0</v>
      </c>
      <c r="H94" s="97">
        <v>0</v>
      </c>
      <c r="I94" s="114"/>
      <c r="J94" s="97">
        <v>0</v>
      </c>
      <c r="K94" s="97">
        <v>0</v>
      </c>
      <c r="L94" s="97">
        <v>0</v>
      </c>
      <c r="M94" s="97">
        <v>0</v>
      </c>
      <c r="N94" s="61">
        <v>15</v>
      </c>
      <c r="O94" s="137">
        <v>0</v>
      </c>
      <c r="P94" s="97">
        <v>0</v>
      </c>
      <c r="Q94" s="61">
        <v>28</v>
      </c>
      <c r="R94" s="97">
        <v>0</v>
      </c>
      <c r="S94" s="48">
        <f>IF(U94&gt;$W$3,SUMIF(F94:R94,"&gt;"&amp;V94)+($W$3-COUNTIF(F94:R94,"&gt;"&amp;V94))*V94,SUM(F94:R94))</f>
        <v>43</v>
      </c>
      <c r="T94" s="48">
        <f>SUM(F94:R94)-S94</f>
        <v>0</v>
      </c>
      <c r="U94" s="48">
        <f>COUNTIF(F94:R94,"&gt;0")</f>
        <v>2</v>
      </c>
      <c r="V94" s="48">
        <f t="shared" si="1"/>
        <v>0</v>
      </c>
    </row>
    <row r="95" spans="1:22" ht="13.8" x14ac:dyDescent="0.3">
      <c r="A95" s="42" t="s">
        <v>371</v>
      </c>
      <c r="B95" s="44" t="s">
        <v>266</v>
      </c>
      <c r="C95" s="12">
        <v>332</v>
      </c>
      <c r="D95" s="12" t="s">
        <v>48</v>
      </c>
      <c r="E95" s="37" t="s">
        <v>35</v>
      </c>
      <c r="F95" s="97">
        <v>0</v>
      </c>
      <c r="G95" s="97">
        <v>0</v>
      </c>
      <c r="H95" s="97">
        <v>0</v>
      </c>
      <c r="I95" s="97">
        <v>0</v>
      </c>
      <c r="J95" s="61">
        <v>32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48">
        <f>IF(U95&gt;$W$3,SUMIF(F95:R95,"&gt;"&amp;V95)+($W$3-COUNTIF(F95:R95,"&gt;"&amp;V95))*V95,SUM(F95:R95))</f>
        <v>32</v>
      </c>
      <c r="T95" s="48">
        <f>SUM(F95:R95)-S95</f>
        <v>0</v>
      </c>
      <c r="U95" s="48">
        <f>COUNTIF(F95:R95,"&gt;0")</f>
        <v>1</v>
      </c>
      <c r="V95" s="48">
        <f t="shared" si="1"/>
        <v>0</v>
      </c>
    </row>
    <row r="96" spans="1:22" ht="13.8" x14ac:dyDescent="0.3">
      <c r="A96" s="42" t="s">
        <v>372</v>
      </c>
      <c r="B96" s="44" t="s">
        <v>154</v>
      </c>
      <c r="C96" s="12"/>
      <c r="D96" s="12" t="s">
        <v>51</v>
      </c>
      <c r="E96" s="37" t="s">
        <v>35</v>
      </c>
      <c r="F96" s="114"/>
      <c r="G96" s="97">
        <v>0</v>
      </c>
      <c r="H96" s="97">
        <v>0</v>
      </c>
      <c r="I96" s="97">
        <v>0</v>
      </c>
      <c r="J96" s="61">
        <v>18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48">
        <f>IF(U96&gt;$W$3,SUMIF(F96:R96,"&gt;"&amp;V96)+($W$3-COUNTIF(F96:R96,"&gt;"&amp;V96))*V96,SUM(F96:R96))</f>
        <v>18</v>
      </c>
      <c r="T96" s="48">
        <f>SUM(F96:R96)-S96</f>
        <v>0</v>
      </c>
      <c r="U96" s="48">
        <f>COUNTIF(F96:R96,"&gt;0")</f>
        <v>1</v>
      </c>
      <c r="V96" s="48">
        <f t="shared" si="1"/>
        <v>0</v>
      </c>
    </row>
    <row r="97" spans="1:22" ht="13.8" x14ac:dyDescent="0.3">
      <c r="A97" s="42" t="s">
        <v>373</v>
      </c>
      <c r="B97" s="44" t="s">
        <v>131</v>
      </c>
      <c r="C97" s="14">
        <v>862</v>
      </c>
      <c r="D97" s="14" t="s">
        <v>51</v>
      </c>
      <c r="E97" s="39" t="s">
        <v>35</v>
      </c>
      <c r="F97" s="61">
        <v>11</v>
      </c>
      <c r="G97" s="97">
        <v>0</v>
      </c>
      <c r="H97" s="97">
        <v>0</v>
      </c>
      <c r="I97" s="97">
        <v>0</v>
      </c>
      <c r="J97" s="121"/>
      <c r="K97" s="97">
        <v>0</v>
      </c>
      <c r="L97" s="97">
        <v>0</v>
      </c>
      <c r="M97" s="97">
        <v>0</v>
      </c>
      <c r="N97" s="97">
        <v>0</v>
      </c>
      <c r="O97" s="137">
        <v>0</v>
      </c>
      <c r="P97" s="97">
        <v>0</v>
      </c>
      <c r="Q97" s="97">
        <v>0</v>
      </c>
      <c r="R97" s="97">
        <v>0</v>
      </c>
      <c r="S97" s="48">
        <f>IF(U97&gt;$W$3,SUMIF(F97:R97,"&gt;"&amp;V97)+($W$3-COUNTIF(F97:R97,"&gt;"&amp;V97))*V97,SUM(F97:R97))</f>
        <v>11</v>
      </c>
      <c r="T97" s="48">
        <f>SUM(F97:R97)-S97</f>
        <v>0</v>
      </c>
      <c r="U97" s="48">
        <f>COUNTIF(F97:R97,"&gt;0")</f>
        <v>1</v>
      </c>
      <c r="V97" s="48">
        <f t="shared" si="1"/>
        <v>0</v>
      </c>
    </row>
    <row r="98" spans="1:22" ht="13.8" x14ac:dyDescent="0.3">
      <c r="A98" s="42" t="s">
        <v>374</v>
      </c>
      <c r="B98" s="44" t="s">
        <v>235</v>
      </c>
      <c r="C98" s="12">
        <v>251</v>
      </c>
      <c r="D98" s="12" t="s">
        <v>22</v>
      </c>
      <c r="E98" s="37" t="s">
        <v>19</v>
      </c>
      <c r="F98" s="97">
        <v>0</v>
      </c>
      <c r="G98" s="97">
        <v>0</v>
      </c>
      <c r="H98" s="121"/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137">
        <v>0</v>
      </c>
      <c r="P98" s="97">
        <v>0</v>
      </c>
      <c r="Q98" s="97">
        <v>0</v>
      </c>
      <c r="R98" s="97">
        <v>0</v>
      </c>
      <c r="S98" s="48">
        <f>IF(U98&gt;$W$3,SUMIF(F98:R98,"&gt;"&amp;V98)+($W$3-COUNTIF(F98:R98,"&gt;"&amp;V98))*V98,SUM(F98:R98))</f>
        <v>0</v>
      </c>
      <c r="T98" s="48">
        <f>SUM(F98:R98)-S98</f>
        <v>0</v>
      </c>
      <c r="U98" s="48">
        <f>COUNTIF(F98:R98,"&gt;0")</f>
        <v>0</v>
      </c>
      <c r="V98" s="48">
        <f t="shared" si="1"/>
        <v>0</v>
      </c>
    </row>
    <row r="99" spans="1:22" ht="13.8" x14ac:dyDescent="0.3">
      <c r="A99" s="42" t="s">
        <v>375</v>
      </c>
      <c r="B99" s="45" t="s">
        <v>187</v>
      </c>
      <c r="C99" s="14">
        <v>791</v>
      </c>
      <c r="D99" s="13" t="s">
        <v>51</v>
      </c>
      <c r="E99" s="38" t="s">
        <v>35</v>
      </c>
      <c r="F99" s="97">
        <v>0</v>
      </c>
      <c r="G99" s="114"/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137">
        <v>0</v>
      </c>
      <c r="P99" s="97">
        <v>0</v>
      </c>
      <c r="Q99" s="97">
        <v>0</v>
      </c>
      <c r="R99" s="97">
        <v>0</v>
      </c>
      <c r="S99" s="48">
        <f>IF(U99&gt;$W$3,SUMIF(F99:R99,"&gt;"&amp;V99)+($W$3-COUNTIF(F99:R99,"&gt;"&amp;V99))*V99,SUM(F99:R99))</f>
        <v>0</v>
      </c>
      <c r="T99" s="48">
        <f>SUM(F99:R99)-S99</f>
        <v>0</v>
      </c>
      <c r="U99" s="48">
        <f>COUNTIF(F99:R99,"&gt;0")</f>
        <v>0</v>
      </c>
      <c r="V99" s="48">
        <f t="shared" si="1"/>
        <v>0</v>
      </c>
    </row>
    <row r="100" spans="1:22" ht="13.8" x14ac:dyDescent="0.3">
      <c r="A100" s="43" t="s">
        <v>376</v>
      </c>
      <c r="B100" s="140" t="s">
        <v>188</v>
      </c>
      <c r="C100" s="141">
        <v>868</v>
      </c>
      <c r="D100" s="142" t="s">
        <v>51</v>
      </c>
      <c r="E100" s="143" t="s">
        <v>35</v>
      </c>
      <c r="F100" s="98">
        <v>0</v>
      </c>
      <c r="G100" s="115"/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148">
        <v>0</v>
      </c>
      <c r="P100" s="148">
        <v>0</v>
      </c>
      <c r="Q100" s="148">
        <v>0</v>
      </c>
      <c r="R100" s="170">
        <v>0</v>
      </c>
      <c r="S100" s="49">
        <f>IF(U100&gt;$W$3,SUMIF(F100:R100,"&gt;"&amp;V100)+($W$3-COUNTIF(F100:R100,"&gt;"&amp;V100))*V100,SUM(F100:R100))</f>
        <v>0</v>
      </c>
      <c r="T100" s="49">
        <f>SUM(F100:R100)-S100</f>
        <v>0</v>
      </c>
      <c r="U100" s="49">
        <f>COUNTIF(F100:R100,"&gt;0")</f>
        <v>0</v>
      </c>
      <c r="V100" s="49">
        <f t="shared" si="1"/>
        <v>0</v>
      </c>
    </row>
    <row r="101" spans="1:22" ht="13.8" x14ac:dyDescent="0.3">
      <c r="A101" s="8"/>
      <c r="B101" s="15"/>
      <c r="C101" s="15"/>
      <c r="D101" s="15"/>
      <c r="E101" s="15"/>
      <c r="F101" s="47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8"/>
      <c r="U101" s="8"/>
    </row>
    <row r="102" spans="1:22" ht="14.4" x14ac:dyDescent="0.35">
      <c r="A102" s="8"/>
      <c r="B102" s="15"/>
      <c r="C102" s="82" t="s">
        <v>77</v>
      </c>
      <c r="D102" s="15"/>
      <c r="E102" s="15"/>
      <c r="F102" s="3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8"/>
      <c r="U102" s="8"/>
    </row>
    <row r="103" spans="1:22" ht="14.4" x14ac:dyDescent="0.35">
      <c r="A103" s="4">
        <v>1</v>
      </c>
      <c r="B103" s="70" t="s">
        <v>98</v>
      </c>
      <c r="C103" s="90" t="s">
        <v>133</v>
      </c>
      <c r="D103" s="11"/>
      <c r="E103" s="15"/>
      <c r="F103" s="91" t="s">
        <v>134</v>
      </c>
      <c r="G103" s="15"/>
      <c r="H103" s="11"/>
      <c r="I103" s="91"/>
      <c r="J103" s="91"/>
      <c r="K103" s="91" t="s">
        <v>155</v>
      </c>
      <c r="L103" s="8"/>
      <c r="S103"/>
      <c r="T103"/>
    </row>
    <row r="104" spans="1:22" ht="14.4" x14ac:dyDescent="0.35">
      <c r="A104" s="4"/>
      <c r="B104" s="70"/>
      <c r="C104" s="90" t="s">
        <v>136</v>
      </c>
      <c r="D104" s="11"/>
      <c r="E104" s="11"/>
      <c r="F104" s="91" t="s">
        <v>135</v>
      </c>
      <c r="G104" s="11"/>
      <c r="H104" s="11"/>
      <c r="I104" s="11"/>
      <c r="J104" s="11"/>
      <c r="K104" s="91" t="s">
        <v>155</v>
      </c>
      <c r="L104" s="8"/>
      <c r="M104" s="8"/>
      <c r="S104"/>
      <c r="T104"/>
    </row>
    <row r="105" spans="1:22" ht="14.4" x14ac:dyDescent="0.35">
      <c r="A105" s="4">
        <v>2</v>
      </c>
      <c r="B105" s="70" t="s">
        <v>97</v>
      </c>
      <c r="C105" s="90" t="s">
        <v>210</v>
      </c>
      <c r="D105" s="11"/>
      <c r="E105" s="11"/>
      <c r="F105" s="91" t="s">
        <v>135</v>
      </c>
      <c r="G105" s="11"/>
      <c r="H105" s="11"/>
      <c r="I105" s="91"/>
      <c r="J105" s="91"/>
      <c r="K105" s="91" t="s">
        <v>211</v>
      </c>
      <c r="L105" s="8"/>
      <c r="M105" s="8"/>
      <c r="S105"/>
      <c r="T105"/>
    </row>
    <row r="106" spans="1:22" ht="2.1" customHeight="1" x14ac:dyDescent="0.3">
      <c r="A106" s="4"/>
      <c r="B106" s="70"/>
      <c r="C106" s="11"/>
      <c r="D106" s="11"/>
      <c r="E106" s="11"/>
      <c r="F106" s="11"/>
      <c r="G106" s="11"/>
      <c r="H106" s="11"/>
      <c r="I106" s="11"/>
      <c r="J106" s="11"/>
      <c r="K106" s="11"/>
      <c r="L106" s="8"/>
      <c r="M106" s="8"/>
      <c r="S106"/>
      <c r="T106"/>
    </row>
    <row r="107" spans="1:22" ht="14.4" x14ac:dyDescent="0.35">
      <c r="A107" s="4">
        <v>3</v>
      </c>
      <c r="B107" s="70" t="s">
        <v>99</v>
      </c>
      <c r="C107" s="90" t="s">
        <v>228</v>
      </c>
      <c r="D107" s="11"/>
      <c r="E107" s="11"/>
      <c r="F107" s="91" t="s">
        <v>229</v>
      </c>
      <c r="G107" s="11"/>
      <c r="H107" s="11"/>
      <c r="I107" s="91"/>
      <c r="J107" s="91"/>
      <c r="K107" s="91" t="s">
        <v>230</v>
      </c>
      <c r="L107" s="8"/>
      <c r="M107" s="8"/>
      <c r="S107"/>
      <c r="T107"/>
    </row>
    <row r="108" spans="1:22" ht="2.1" customHeight="1" x14ac:dyDescent="0.3">
      <c r="A108" s="4"/>
      <c r="B108" s="70"/>
      <c r="C108" s="11"/>
      <c r="D108" s="11"/>
      <c r="E108" s="11"/>
      <c r="F108" s="11"/>
      <c r="G108" s="11"/>
      <c r="H108" s="11"/>
      <c r="I108" s="11"/>
      <c r="J108" s="11"/>
      <c r="K108" s="11"/>
      <c r="L108" s="8"/>
      <c r="M108" s="8"/>
      <c r="S108"/>
      <c r="T108"/>
    </row>
    <row r="109" spans="1:22" ht="14.4" x14ac:dyDescent="0.35">
      <c r="A109" s="4">
        <v>4</v>
      </c>
      <c r="B109" s="76" t="s">
        <v>110</v>
      </c>
      <c r="C109" s="90" t="s">
        <v>288</v>
      </c>
      <c r="D109" s="99"/>
      <c r="E109" s="99"/>
      <c r="F109" s="91" t="s">
        <v>229</v>
      </c>
      <c r="G109" s="99"/>
      <c r="H109" s="99"/>
      <c r="I109" s="91"/>
      <c r="J109" s="91"/>
      <c r="K109" s="91" t="s">
        <v>289</v>
      </c>
      <c r="L109" s="8"/>
      <c r="M109" s="8"/>
      <c r="S109"/>
      <c r="T109"/>
    </row>
    <row r="110" spans="1:22" ht="2.1" customHeight="1" x14ac:dyDescent="0.3">
      <c r="A110" s="4"/>
      <c r="B110" s="70"/>
      <c r="C110" s="11"/>
      <c r="D110" s="11"/>
      <c r="E110" s="11"/>
      <c r="F110" s="11"/>
      <c r="G110" s="11"/>
      <c r="H110" s="11"/>
      <c r="I110" s="11"/>
      <c r="J110" s="11"/>
      <c r="K110" s="11"/>
      <c r="L110" s="8"/>
      <c r="M110" s="8"/>
      <c r="S110"/>
      <c r="T110"/>
    </row>
    <row r="111" spans="1:22" ht="14.4" x14ac:dyDescent="0.35">
      <c r="A111" s="4">
        <v>5</v>
      </c>
      <c r="B111" s="76" t="s">
        <v>262</v>
      </c>
      <c r="C111" s="90" t="s">
        <v>263</v>
      </c>
      <c r="D111" s="11"/>
      <c r="E111" s="11"/>
      <c r="F111" s="91" t="s">
        <v>134</v>
      </c>
      <c r="G111" s="11"/>
      <c r="H111" s="11"/>
      <c r="I111" s="11"/>
      <c r="J111" s="11"/>
      <c r="K111" s="91" t="s">
        <v>264</v>
      </c>
      <c r="L111" s="8"/>
      <c r="M111" s="8"/>
      <c r="S111"/>
      <c r="T111"/>
    </row>
    <row r="112" spans="1:22" ht="2.1" customHeight="1" x14ac:dyDescent="0.3">
      <c r="A112" s="4"/>
      <c r="B112" s="70"/>
      <c r="C112" s="11"/>
      <c r="D112" s="11"/>
      <c r="E112" s="11"/>
      <c r="F112" s="11"/>
      <c r="G112" s="11"/>
      <c r="H112" s="11"/>
      <c r="I112" s="11"/>
      <c r="J112" s="11"/>
      <c r="K112" s="11"/>
      <c r="L112" s="8"/>
      <c r="M112" s="8"/>
      <c r="S112"/>
      <c r="T112"/>
    </row>
    <row r="113" spans="1:21" ht="14.4" x14ac:dyDescent="0.35">
      <c r="A113" s="4">
        <v>6</v>
      </c>
      <c r="B113" s="76" t="s">
        <v>95</v>
      </c>
      <c r="C113" s="90" t="s">
        <v>293</v>
      </c>
      <c r="D113" s="11"/>
      <c r="E113" s="11"/>
      <c r="F113" s="91" t="s">
        <v>215</v>
      </c>
      <c r="G113" s="11"/>
      <c r="H113" s="11"/>
      <c r="I113" s="11"/>
      <c r="J113" s="11"/>
      <c r="K113" s="91" t="s">
        <v>294</v>
      </c>
      <c r="L113" s="8"/>
      <c r="M113" s="8"/>
      <c r="S113"/>
      <c r="T113"/>
    </row>
    <row r="114" spans="1:21" ht="2.1" customHeight="1" x14ac:dyDescent="0.3">
      <c r="A114" s="4"/>
      <c r="B114" s="70"/>
      <c r="C114" s="11"/>
      <c r="D114" s="11"/>
      <c r="E114" s="11"/>
      <c r="F114" s="11"/>
      <c r="G114" s="11"/>
      <c r="H114" s="11"/>
      <c r="I114" s="11"/>
      <c r="J114" s="11"/>
      <c r="K114" s="11"/>
      <c r="L114" s="8"/>
      <c r="M114" s="8"/>
      <c r="S114"/>
      <c r="T114"/>
    </row>
    <row r="115" spans="1:21" ht="14.4" x14ac:dyDescent="0.35">
      <c r="A115" s="4">
        <v>7</v>
      </c>
      <c r="B115" s="76" t="s">
        <v>96</v>
      </c>
      <c r="C115" s="90" t="s">
        <v>307</v>
      </c>
      <c r="D115" s="11"/>
      <c r="E115" s="11"/>
      <c r="F115" s="91" t="s">
        <v>308</v>
      </c>
      <c r="G115" s="11"/>
      <c r="H115" s="11"/>
      <c r="I115" s="11"/>
      <c r="J115" s="11"/>
      <c r="K115" s="91" t="s">
        <v>309</v>
      </c>
      <c r="L115" s="8"/>
      <c r="M115" s="8"/>
      <c r="S115"/>
      <c r="T115"/>
    </row>
    <row r="116" spans="1:21" ht="2.1" customHeight="1" x14ac:dyDescent="0.35">
      <c r="A116" s="4">
        <v>9</v>
      </c>
      <c r="B116" s="70"/>
      <c r="C116" s="90"/>
      <c r="D116" s="11"/>
      <c r="E116" s="11"/>
      <c r="F116" s="91"/>
      <c r="G116" s="11"/>
      <c r="H116" s="11"/>
      <c r="I116" s="11"/>
      <c r="J116" s="11"/>
      <c r="K116" s="91"/>
      <c r="L116" s="8"/>
      <c r="M116" s="8"/>
      <c r="S116"/>
      <c r="T116"/>
    </row>
    <row r="117" spans="1:21" ht="14.4" x14ac:dyDescent="0.35">
      <c r="A117" s="4">
        <v>8</v>
      </c>
      <c r="B117" s="70" t="s">
        <v>94</v>
      </c>
      <c r="C117" s="90" t="s">
        <v>263</v>
      </c>
      <c r="D117" s="11"/>
      <c r="E117" s="11"/>
      <c r="F117" s="91" t="s">
        <v>134</v>
      </c>
      <c r="G117" s="11"/>
      <c r="H117" s="11"/>
      <c r="I117" s="11"/>
      <c r="J117" s="11"/>
      <c r="K117" s="91" t="s">
        <v>319</v>
      </c>
      <c r="L117" s="8"/>
      <c r="M117" s="8"/>
      <c r="S117"/>
      <c r="T117"/>
    </row>
    <row r="118" spans="1:21" ht="14.4" x14ac:dyDescent="0.35">
      <c r="A118" s="4"/>
      <c r="B118" s="70"/>
      <c r="C118" s="90" t="s">
        <v>321</v>
      </c>
      <c r="D118" s="11"/>
      <c r="E118" s="11"/>
      <c r="F118" s="91" t="s">
        <v>320</v>
      </c>
      <c r="G118" s="11"/>
      <c r="H118" s="11"/>
      <c r="I118" s="11"/>
      <c r="J118" s="11"/>
      <c r="K118" s="91" t="s">
        <v>319</v>
      </c>
      <c r="L118" s="8"/>
      <c r="M118" s="8"/>
      <c r="S118"/>
      <c r="T118"/>
    </row>
    <row r="119" spans="1:21" ht="14.4" hidden="1" x14ac:dyDescent="0.35">
      <c r="A119" s="4"/>
      <c r="B119" s="70"/>
      <c r="C119" s="90"/>
      <c r="D119" s="11"/>
      <c r="E119" s="11"/>
      <c r="F119" s="91"/>
      <c r="G119" s="11"/>
      <c r="H119" s="11"/>
      <c r="I119" s="11"/>
      <c r="J119" s="11"/>
      <c r="K119" s="91"/>
      <c r="L119" s="8"/>
      <c r="M119" s="8"/>
      <c r="S119"/>
      <c r="T119"/>
    </row>
    <row r="120" spans="1:21" ht="14.4" x14ac:dyDescent="0.35">
      <c r="A120" s="4">
        <v>9</v>
      </c>
      <c r="B120" s="76" t="s">
        <v>327</v>
      </c>
      <c r="C120" s="90" t="s">
        <v>336</v>
      </c>
      <c r="D120" s="11"/>
      <c r="E120" s="11"/>
      <c r="F120" s="91" t="s">
        <v>337</v>
      </c>
      <c r="G120" s="11"/>
      <c r="H120" s="11"/>
      <c r="I120" s="11"/>
      <c r="J120" s="11"/>
      <c r="K120" s="91" t="s">
        <v>338</v>
      </c>
      <c r="L120" s="8"/>
      <c r="M120" s="8"/>
      <c r="S120"/>
      <c r="T120"/>
    </row>
    <row r="121" spans="1:21" ht="1.5" customHeight="1" x14ac:dyDescent="0.3">
      <c r="A121" s="4"/>
      <c r="B121" s="69"/>
      <c r="C121" s="11"/>
      <c r="D121" s="11"/>
      <c r="E121" s="11"/>
      <c r="F121" s="11"/>
      <c r="G121" s="11"/>
      <c r="H121" s="11"/>
      <c r="I121" s="11"/>
      <c r="J121" s="11"/>
      <c r="K121" s="11"/>
      <c r="L121" s="8"/>
      <c r="M121" s="8"/>
      <c r="S121"/>
      <c r="T121"/>
    </row>
    <row r="122" spans="1:21" ht="14.4" x14ac:dyDescent="0.35">
      <c r="A122" s="4">
        <v>10</v>
      </c>
      <c r="B122" s="76" t="s">
        <v>89</v>
      </c>
      <c r="C122" s="90" t="s">
        <v>336</v>
      </c>
      <c r="D122" s="91"/>
      <c r="E122" s="11"/>
      <c r="F122" s="91" t="s">
        <v>337</v>
      </c>
      <c r="G122" s="11"/>
      <c r="H122" s="11"/>
      <c r="I122" s="11"/>
      <c r="J122" s="11"/>
      <c r="K122" s="91" t="s">
        <v>348</v>
      </c>
      <c r="L122" s="8"/>
      <c r="M122" s="8"/>
      <c r="S122"/>
      <c r="T122"/>
    </row>
    <row r="123" spans="1:21" ht="1.5" customHeight="1" x14ac:dyDescent="0.3">
      <c r="A123" s="4"/>
      <c r="B123" s="69"/>
      <c r="C123" s="11"/>
      <c r="D123" s="11"/>
      <c r="E123" s="11"/>
      <c r="F123" s="11"/>
      <c r="G123" s="11"/>
      <c r="H123" s="11"/>
      <c r="I123" s="11"/>
      <c r="J123" s="11"/>
      <c r="K123" s="11"/>
      <c r="L123" s="8"/>
      <c r="M123" s="8"/>
      <c r="S123"/>
      <c r="T123"/>
    </row>
    <row r="124" spans="1:21" ht="14.4" x14ac:dyDescent="0.35">
      <c r="A124" s="4">
        <v>11</v>
      </c>
      <c r="B124" s="70" t="s">
        <v>93</v>
      </c>
      <c r="C124" s="159" t="s">
        <v>378</v>
      </c>
      <c r="D124" s="159"/>
      <c r="E124" s="159"/>
      <c r="F124" s="159"/>
      <c r="G124" s="159"/>
      <c r="H124" s="159"/>
      <c r="I124" s="159"/>
      <c r="J124" s="159"/>
      <c r="K124" s="159"/>
      <c r="L124" s="159"/>
      <c r="M124" s="8"/>
      <c r="S124"/>
      <c r="T124"/>
    </row>
    <row r="125" spans="1:21" ht="1.5" customHeight="1" x14ac:dyDescent="0.3">
      <c r="A125" s="4"/>
      <c r="B125" s="70"/>
      <c r="C125" s="11"/>
      <c r="D125" s="11"/>
      <c r="E125" s="11"/>
      <c r="F125" s="11"/>
      <c r="G125" s="11"/>
      <c r="H125" s="11"/>
      <c r="I125" s="11"/>
      <c r="J125" s="11"/>
      <c r="K125" s="11"/>
      <c r="L125" s="8"/>
      <c r="M125" s="8"/>
      <c r="S125"/>
      <c r="T125"/>
    </row>
    <row r="126" spans="1:21" ht="14.4" x14ac:dyDescent="0.35">
      <c r="A126" s="4">
        <v>12</v>
      </c>
      <c r="B126" s="76" t="s">
        <v>92</v>
      </c>
      <c r="C126" s="90" t="s">
        <v>321</v>
      </c>
      <c r="D126" s="23"/>
      <c r="E126" s="23"/>
      <c r="F126" s="91" t="s">
        <v>320</v>
      </c>
      <c r="G126" s="23"/>
      <c r="H126" s="23"/>
      <c r="I126" s="23"/>
      <c r="J126" s="23"/>
      <c r="K126" s="91" t="s">
        <v>363</v>
      </c>
      <c r="L126" s="8"/>
      <c r="M126" s="8"/>
      <c r="S126"/>
      <c r="T126"/>
    </row>
    <row r="127" spans="1:21" ht="14.4" x14ac:dyDescent="0.35">
      <c r="A127" s="4">
        <v>13</v>
      </c>
      <c r="B127" s="76" t="s">
        <v>129</v>
      </c>
      <c r="C127" s="90" t="s">
        <v>210</v>
      </c>
      <c r="D127" s="25"/>
      <c r="E127" s="25"/>
      <c r="F127" s="91" t="s">
        <v>135</v>
      </c>
      <c r="G127" s="25"/>
      <c r="H127" s="25"/>
      <c r="I127" s="25"/>
      <c r="J127" s="25"/>
      <c r="K127" s="91" t="s">
        <v>289</v>
      </c>
      <c r="L127" s="25"/>
      <c r="M127" s="25"/>
      <c r="S127"/>
      <c r="T127"/>
    </row>
    <row r="128" spans="1:21" ht="14.4" x14ac:dyDescent="0.35">
      <c r="A128" s="4"/>
      <c r="B128" s="70"/>
      <c r="C128" s="51"/>
      <c r="D128" s="52"/>
      <c r="E128" s="22"/>
      <c r="F128" s="19"/>
      <c r="G128" s="19"/>
      <c r="H128" s="19"/>
      <c r="I128" s="18"/>
      <c r="J128" s="18"/>
      <c r="K128" s="23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2" ht="16.2" x14ac:dyDescent="0.4">
      <c r="A129" s="4"/>
      <c r="B129" s="21"/>
      <c r="C129" s="22"/>
      <c r="D129" s="22"/>
      <c r="E129" s="22"/>
      <c r="F129" s="23"/>
      <c r="G129" s="23"/>
      <c r="H129" s="23"/>
      <c r="I129" s="22"/>
      <c r="J129" s="22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6"/>
    </row>
    <row r="130" spans="1:22" ht="62.4" x14ac:dyDescent="1.45">
      <c r="A130" s="4"/>
      <c r="B130" s="5"/>
      <c r="C130" s="163" t="s">
        <v>150</v>
      </c>
      <c r="D130" s="163"/>
      <c r="E130" s="164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3"/>
      <c r="Q130" s="32"/>
      <c r="R130" s="32"/>
      <c r="S130" s="4"/>
      <c r="T130" s="6"/>
      <c r="U130" s="8"/>
    </row>
    <row r="131" spans="1:22" ht="89.4" x14ac:dyDescent="0.3">
      <c r="A131" s="4"/>
      <c r="B131" s="7"/>
      <c r="C131" s="165" t="s">
        <v>121</v>
      </c>
      <c r="D131" s="166"/>
      <c r="E131" s="167"/>
      <c r="F131" s="34" t="s">
        <v>0</v>
      </c>
      <c r="G131" s="34" t="s">
        <v>1</v>
      </c>
      <c r="H131" s="34" t="s">
        <v>2</v>
      </c>
      <c r="I131" s="34" t="s">
        <v>110</v>
      </c>
      <c r="J131" s="34" t="s">
        <v>262</v>
      </c>
      <c r="K131" s="34" t="s">
        <v>95</v>
      </c>
      <c r="L131" s="34" t="s">
        <v>96</v>
      </c>
      <c r="M131" s="34" t="s">
        <v>3</v>
      </c>
      <c r="N131" s="34" t="s">
        <v>6</v>
      </c>
      <c r="O131" s="34" t="s">
        <v>89</v>
      </c>
      <c r="P131" s="34" t="s">
        <v>4</v>
      </c>
      <c r="Q131" s="34" t="s">
        <v>5</v>
      </c>
      <c r="R131" s="34" t="s">
        <v>129</v>
      </c>
      <c r="S131" s="4"/>
      <c r="T131" s="8"/>
      <c r="U131" s="8"/>
    </row>
    <row r="132" spans="1:22" ht="13.8" x14ac:dyDescent="0.3">
      <c r="A132" s="35" t="s">
        <v>7</v>
      </c>
      <c r="B132" s="35" t="s">
        <v>78</v>
      </c>
      <c r="C132" s="35" t="s">
        <v>9</v>
      </c>
      <c r="D132" s="35" t="s">
        <v>10</v>
      </c>
      <c r="E132" s="35" t="s">
        <v>11</v>
      </c>
      <c r="F132" s="35">
        <v>1</v>
      </c>
      <c r="G132" s="35">
        <v>2</v>
      </c>
      <c r="H132" s="35">
        <v>3</v>
      </c>
      <c r="I132" s="35">
        <v>4</v>
      </c>
      <c r="J132" s="35">
        <v>5</v>
      </c>
      <c r="K132" s="35">
        <v>6</v>
      </c>
      <c r="L132" s="35">
        <v>7</v>
      </c>
      <c r="M132" s="35">
        <v>8</v>
      </c>
      <c r="N132" s="35">
        <v>9</v>
      </c>
      <c r="O132" s="35">
        <v>10</v>
      </c>
      <c r="P132" s="35">
        <v>11</v>
      </c>
      <c r="Q132" s="35">
        <v>12</v>
      </c>
      <c r="R132" s="35">
        <v>13</v>
      </c>
      <c r="S132" s="36" t="s">
        <v>116</v>
      </c>
      <c r="T132" s="36" t="s">
        <v>12</v>
      </c>
      <c r="U132" s="36" t="s">
        <v>114</v>
      </c>
      <c r="V132" s="36" t="s">
        <v>115</v>
      </c>
    </row>
    <row r="133" spans="1:22" ht="16.2" x14ac:dyDescent="0.4">
      <c r="A133" s="6"/>
      <c r="B133" s="9"/>
      <c r="C133" s="9"/>
      <c r="D133" s="10"/>
      <c r="E133" s="10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8"/>
    </row>
    <row r="134" spans="1:22" ht="14.4" x14ac:dyDescent="0.35">
      <c r="A134" s="87" t="s">
        <v>13</v>
      </c>
      <c r="B134" s="59" t="s">
        <v>102</v>
      </c>
      <c r="C134" s="54">
        <v>819</v>
      </c>
      <c r="D134" s="54" t="s">
        <v>86</v>
      </c>
      <c r="E134" s="54" t="s">
        <v>19</v>
      </c>
      <c r="F134" s="118">
        <v>82</v>
      </c>
      <c r="G134" s="60">
        <v>97</v>
      </c>
      <c r="H134" s="60">
        <v>90</v>
      </c>
      <c r="I134" s="88">
        <v>100</v>
      </c>
      <c r="J134" s="60">
        <v>91</v>
      </c>
      <c r="K134" s="100">
        <v>0</v>
      </c>
      <c r="L134" s="88">
        <v>100</v>
      </c>
      <c r="M134" s="100">
        <v>0</v>
      </c>
      <c r="N134" s="100">
        <v>0</v>
      </c>
      <c r="O134" s="100">
        <v>0</v>
      </c>
      <c r="P134" s="100">
        <v>0</v>
      </c>
      <c r="Q134" s="60">
        <v>82</v>
      </c>
      <c r="R134" s="88">
        <v>100</v>
      </c>
      <c r="S134" s="57">
        <f>IF(U134&gt;$W$3,SUMIF(F134:R134,"&gt;"&amp;V134)+($W$3-COUNTIF(F134:R134,"&gt;"&amp;V134))*V134,SUM(F134:R134))</f>
        <v>660</v>
      </c>
      <c r="T134" s="57">
        <f>SUM(F134:R134)-S134</f>
        <v>82</v>
      </c>
      <c r="U134" s="57">
        <f>COUNTIF(F134:R134,"&gt;0")</f>
        <v>8</v>
      </c>
      <c r="V134" s="57">
        <f t="shared" ref="V134:V167" si="2">SMALL(F134:R134,COUNT(F134:R134)-$W$3)</f>
        <v>82</v>
      </c>
    </row>
    <row r="135" spans="1:22" ht="14.4" x14ac:dyDescent="0.35">
      <c r="A135" s="86" t="s">
        <v>16</v>
      </c>
      <c r="B135" s="44" t="s">
        <v>108</v>
      </c>
      <c r="C135" s="12">
        <v>1926</v>
      </c>
      <c r="D135" s="12" t="s">
        <v>84</v>
      </c>
      <c r="E135" s="12" t="s">
        <v>19</v>
      </c>
      <c r="F135" s="58">
        <v>74</v>
      </c>
      <c r="G135" s="61">
        <v>91</v>
      </c>
      <c r="H135" s="61">
        <v>86</v>
      </c>
      <c r="I135" s="61">
        <v>93</v>
      </c>
      <c r="J135" s="97">
        <v>0</v>
      </c>
      <c r="K135" s="97">
        <v>0</v>
      </c>
      <c r="L135" s="61">
        <v>86</v>
      </c>
      <c r="M135" s="97">
        <v>0</v>
      </c>
      <c r="N135" s="61">
        <v>79</v>
      </c>
      <c r="O135" s="97">
        <v>0</v>
      </c>
      <c r="P135" s="97">
        <v>0</v>
      </c>
      <c r="Q135" s="61">
        <v>81</v>
      </c>
      <c r="R135" s="171">
        <v>0</v>
      </c>
      <c r="S135" s="158">
        <f>IF(U135&gt;$W$3,SUMIF(F135:R135,"&gt;"&amp;V135)+($W$3-COUNTIF(F135:R135,"&gt;"&amp;V135))*V135,SUM(F135:R135))</f>
        <v>590</v>
      </c>
      <c r="T135" s="48">
        <f>SUM(F135:R135)-S135</f>
        <v>0</v>
      </c>
      <c r="U135" s="48">
        <f>COUNTIF(F135:R135,"&gt;0")</f>
        <v>7</v>
      </c>
      <c r="V135" s="48">
        <f t="shared" si="2"/>
        <v>0</v>
      </c>
    </row>
    <row r="136" spans="1:22" ht="14.4" x14ac:dyDescent="0.35">
      <c r="A136" s="86" t="s">
        <v>20</v>
      </c>
      <c r="B136" s="44" t="s">
        <v>88</v>
      </c>
      <c r="C136" s="12">
        <v>384</v>
      </c>
      <c r="D136" s="12" t="s">
        <v>86</v>
      </c>
      <c r="E136" s="12" t="s">
        <v>101</v>
      </c>
      <c r="F136" s="58">
        <v>72</v>
      </c>
      <c r="G136" s="61">
        <v>89</v>
      </c>
      <c r="H136" s="61">
        <v>79</v>
      </c>
      <c r="I136" s="97">
        <v>0</v>
      </c>
      <c r="J136" s="97">
        <v>0</v>
      </c>
      <c r="K136" s="97">
        <v>0</v>
      </c>
      <c r="L136" s="97">
        <v>0</v>
      </c>
      <c r="M136" s="89">
        <v>100</v>
      </c>
      <c r="N136" s="61">
        <v>67</v>
      </c>
      <c r="O136" s="97">
        <v>0</v>
      </c>
      <c r="P136" s="97">
        <v>0</v>
      </c>
      <c r="Q136" s="61">
        <v>79</v>
      </c>
      <c r="R136" s="61">
        <v>99</v>
      </c>
      <c r="S136" s="48">
        <f>IF(U136&gt;$W$3,SUMIF(F136:R136,"&gt;"&amp;V136)+($W$3-COUNTIF(F136:R136,"&gt;"&amp;V136))*V136,SUM(F136:R136))</f>
        <v>585</v>
      </c>
      <c r="T136" s="48">
        <f>SUM(F136:R136)-S136</f>
        <v>0</v>
      </c>
      <c r="U136" s="48">
        <f>COUNTIF(F136:R136,"&gt;0")</f>
        <v>7</v>
      </c>
      <c r="V136" s="48">
        <f t="shared" si="2"/>
        <v>0</v>
      </c>
    </row>
    <row r="137" spans="1:22" ht="14.4" customHeight="1" x14ac:dyDescent="0.3">
      <c r="A137" s="53" t="s">
        <v>24</v>
      </c>
      <c r="B137" s="44" t="s">
        <v>219</v>
      </c>
      <c r="C137" s="12">
        <v>1586</v>
      </c>
      <c r="D137" s="12" t="s">
        <v>84</v>
      </c>
      <c r="E137" s="12" t="s">
        <v>46</v>
      </c>
      <c r="F137" s="119">
        <v>0</v>
      </c>
      <c r="G137" s="61">
        <v>60</v>
      </c>
      <c r="H137" s="97">
        <v>0</v>
      </c>
      <c r="I137" s="61">
        <v>54</v>
      </c>
      <c r="J137" s="61">
        <v>62</v>
      </c>
      <c r="K137" s="61">
        <v>71</v>
      </c>
      <c r="L137" s="61">
        <v>52</v>
      </c>
      <c r="M137" s="97">
        <v>0</v>
      </c>
      <c r="N137" s="97">
        <v>0</v>
      </c>
      <c r="O137" s="61">
        <v>72</v>
      </c>
      <c r="P137" s="97">
        <v>0</v>
      </c>
      <c r="Q137" s="97">
        <v>0</v>
      </c>
      <c r="R137" s="172">
        <v>78</v>
      </c>
      <c r="S137" s="48">
        <f>IF(U137&gt;$W$3,SUMIF(F137:R137,"&gt;"&amp;V137)+($W$3-COUNTIF(F137:R137,"&gt;"&amp;V137))*V137,SUM(F137:R137))</f>
        <v>449</v>
      </c>
      <c r="T137" s="48">
        <f>SUM(F137:R137)-S137</f>
        <v>0</v>
      </c>
      <c r="U137" s="48">
        <f>COUNTIF(F137:R137,"&gt;0")</f>
        <v>7</v>
      </c>
      <c r="V137" s="48">
        <f t="shared" si="2"/>
        <v>0</v>
      </c>
    </row>
    <row r="138" spans="1:22" ht="13.8" customHeight="1" x14ac:dyDescent="0.35">
      <c r="A138" s="53" t="s">
        <v>26</v>
      </c>
      <c r="B138" s="44" t="s">
        <v>123</v>
      </c>
      <c r="C138" s="12">
        <v>1125</v>
      </c>
      <c r="D138" s="12" t="s">
        <v>86</v>
      </c>
      <c r="E138" s="12" t="s">
        <v>74</v>
      </c>
      <c r="F138" s="58">
        <v>67</v>
      </c>
      <c r="G138" s="61">
        <v>90</v>
      </c>
      <c r="H138" s="116"/>
      <c r="I138" s="97">
        <v>0</v>
      </c>
      <c r="J138" s="97">
        <v>0</v>
      </c>
      <c r="K138" s="97">
        <v>0</v>
      </c>
      <c r="L138" s="97">
        <v>0</v>
      </c>
      <c r="M138" s="97">
        <v>0</v>
      </c>
      <c r="N138" s="89">
        <v>100</v>
      </c>
      <c r="O138" s="61">
        <v>83</v>
      </c>
      <c r="P138" s="97">
        <v>0</v>
      </c>
      <c r="Q138" s="61">
        <v>71</v>
      </c>
      <c r="R138" s="171">
        <v>0</v>
      </c>
      <c r="S138" s="48">
        <f>IF(U138&gt;$W$3,SUMIF(F138:R138,"&gt;"&amp;V138)+($W$3-COUNTIF(F138:R138,"&gt;"&amp;V138))*V138,SUM(F138:R138))</f>
        <v>411</v>
      </c>
      <c r="T138" s="48">
        <f>SUM(F138:R138)-S138</f>
        <v>0</v>
      </c>
      <c r="U138" s="48">
        <f>COUNTIF(F138:R138,"&gt;0")</f>
        <v>5</v>
      </c>
      <c r="V138" s="48">
        <f t="shared" si="2"/>
        <v>0</v>
      </c>
    </row>
    <row r="139" spans="1:22" ht="13.8" x14ac:dyDescent="0.3">
      <c r="A139" s="53" t="s">
        <v>28</v>
      </c>
      <c r="B139" s="44" t="s">
        <v>217</v>
      </c>
      <c r="C139" s="12">
        <v>1983</v>
      </c>
      <c r="D139" s="12" t="s">
        <v>84</v>
      </c>
      <c r="E139" s="12" t="s">
        <v>42</v>
      </c>
      <c r="F139" s="119">
        <v>0</v>
      </c>
      <c r="G139" s="61">
        <v>75</v>
      </c>
      <c r="H139" s="97">
        <v>0</v>
      </c>
      <c r="I139" s="97">
        <v>0</v>
      </c>
      <c r="J139" s="61">
        <v>73</v>
      </c>
      <c r="K139" s="97">
        <v>0</v>
      </c>
      <c r="L139" s="61">
        <v>81</v>
      </c>
      <c r="M139" s="97">
        <v>0</v>
      </c>
      <c r="N139" s="61">
        <v>59</v>
      </c>
      <c r="O139" s="61">
        <v>91</v>
      </c>
      <c r="P139" s="97">
        <v>0</v>
      </c>
      <c r="Q139" s="97">
        <v>0</v>
      </c>
      <c r="R139" s="97">
        <v>0</v>
      </c>
      <c r="S139" s="48">
        <f>IF(U139&gt;$W$3,SUMIF(F139:R139,"&gt;"&amp;V139)+($W$3-COUNTIF(F139:R139,"&gt;"&amp;V139))*V139,SUM(F139:R139))</f>
        <v>379</v>
      </c>
      <c r="T139" s="48">
        <f>SUM(F139:R139)-S139</f>
        <v>0</v>
      </c>
      <c r="U139" s="48">
        <f>COUNTIF(F139:R139,"&gt;0")</f>
        <v>5</v>
      </c>
      <c r="V139" s="48">
        <f t="shared" si="2"/>
        <v>0</v>
      </c>
    </row>
    <row r="140" spans="1:22" ht="14.4" x14ac:dyDescent="0.35">
      <c r="A140" s="53" t="s">
        <v>30</v>
      </c>
      <c r="B140" s="44" t="s">
        <v>122</v>
      </c>
      <c r="C140" s="12">
        <v>1352</v>
      </c>
      <c r="D140" s="12" t="s">
        <v>84</v>
      </c>
      <c r="E140" s="12" t="s">
        <v>19</v>
      </c>
      <c r="F140" s="58">
        <v>66</v>
      </c>
      <c r="G140" s="97">
        <v>0</v>
      </c>
      <c r="H140" s="116"/>
      <c r="I140" s="61">
        <v>92</v>
      </c>
      <c r="J140" s="97">
        <v>0</v>
      </c>
      <c r="K140" s="97">
        <v>0</v>
      </c>
      <c r="L140" s="61">
        <v>74</v>
      </c>
      <c r="M140" s="97">
        <v>0</v>
      </c>
      <c r="N140" s="61">
        <v>79</v>
      </c>
      <c r="O140" s="97">
        <v>0</v>
      </c>
      <c r="P140" s="97">
        <v>0</v>
      </c>
      <c r="Q140" s="61">
        <v>60</v>
      </c>
      <c r="R140" s="171">
        <v>0</v>
      </c>
      <c r="S140" s="48">
        <f>IF(U140&gt;$W$3,SUMIF(F140:R140,"&gt;"&amp;V140)+($W$3-COUNTIF(F140:R140,"&gt;"&amp;V140))*V140,SUM(F140:R140))</f>
        <v>371</v>
      </c>
      <c r="T140" s="48">
        <f>SUM(F140:R140)-S140</f>
        <v>0</v>
      </c>
      <c r="U140" s="48">
        <f>COUNTIF(F140:R140,"&gt;0")</f>
        <v>5</v>
      </c>
      <c r="V140" s="48">
        <f t="shared" si="2"/>
        <v>0</v>
      </c>
    </row>
    <row r="141" spans="1:22" ht="14.4" x14ac:dyDescent="0.35">
      <c r="A141" s="53" t="s">
        <v>31</v>
      </c>
      <c r="B141" s="44" t="s">
        <v>85</v>
      </c>
      <c r="C141" s="12">
        <v>1207</v>
      </c>
      <c r="D141" s="12" t="s">
        <v>86</v>
      </c>
      <c r="E141" s="12" t="s">
        <v>35</v>
      </c>
      <c r="F141" s="58">
        <v>81</v>
      </c>
      <c r="G141" s="89">
        <v>100</v>
      </c>
      <c r="H141" s="97">
        <v>0</v>
      </c>
      <c r="I141" s="97">
        <v>0</v>
      </c>
      <c r="J141" s="61">
        <v>86</v>
      </c>
      <c r="K141" s="89">
        <v>100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171">
        <v>0</v>
      </c>
      <c r="S141" s="48">
        <f>IF(U141&gt;$W$3,SUMIF(F141:R141,"&gt;"&amp;V141)+($W$3-COUNTIF(F141:R141,"&gt;"&amp;V141))*V141,SUM(F141:R141))</f>
        <v>367</v>
      </c>
      <c r="T141" s="48">
        <f>SUM(F141:R141)-S141</f>
        <v>0</v>
      </c>
      <c r="U141" s="48">
        <f>COUNTIF(F141:R141,"&gt;0")</f>
        <v>4</v>
      </c>
      <c r="V141" s="48">
        <f t="shared" si="2"/>
        <v>0</v>
      </c>
    </row>
    <row r="142" spans="1:22" ht="14.4" x14ac:dyDescent="0.35">
      <c r="A142" s="53" t="s">
        <v>33</v>
      </c>
      <c r="B142" s="44" t="s">
        <v>340</v>
      </c>
      <c r="C142" s="12">
        <v>1889</v>
      </c>
      <c r="D142" s="12" t="s">
        <v>79</v>
      </c>
      <c r="E142" s="12" t="s">
        <v>74</v>
      </c>
      <c r="F142" s="119">
        <v>0</v>
      </c>
      <c r="G142" s="97">
        <v>0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61">
        <v>97</v>
      </c>
      <c r="O142" s="89">
        <v>100</v>
      </c>
      <c r="P142" s="97">
        <v>0</v>
      </c>
      <c r="Q142" s="89">
        <v>100</v>
      </c>
      <c r="R142" s="171">
        <v>0</v>
      </c>
      <c r="S142" s="48">
        <f>IF(U142&gt;$W$3,SUMIF(F142:R142,"&gt;"&amp;V142)+($W$3-COUNTIF(F142:R142,"&gt;"&amp;V142))*V142,SUM(F142:R142))</f>
        <v>297</v>
      </c>
      <c r="T142" s="48">
        <f>SUM(F142:R142)-S142</f>
        <v>0</v>
      </c>
      <c r="U142" s="48">
        <f>COUNTIF(F142:R142,"&gt;0")</f>
        <v>3</v>
      </c>
      <c r="V142" s="48">
        <f t="shared" si="2"/>
        <v>0</v>
      </c>
    </row>
    <row r="143" spans="1:22" ht="13.8" x14ac:dyDescent="0.3">
      <c r="A143" s="53" t="s">
        <v>36</v>
      </c>
      <c r="B143" s="44" t="s">
        <v>80</v>
      </c>
      <c r="C143" s="12">
        <v>246</v>
      </c>
      <c r="D143" s="12" t="s">
        <v>81</v>
      </c>
      <c r="E143" s="12" t="s">
        <v>19</v>
      </c>
      <c r="F143" s="58">
        <v>85</v>
      </c>
      <c r="G143" s="97">
        <v>0</v>
      </c>
      <c r="H143" s="61">
        <v>98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61">
        <v>89</v>
      </c>
      <c r="P143" s="97">
        <v>0</v>
      </c>
      <c r="Q143" s="97">
        <v>0</v>
      </c>
      <c r="R143" s="171">
        <v>0</v>
      </c>
      <c r="S143" s="48">
        <f>IF(U143&gt;$W$3,SUMIF(F143:R143,"&gt;"&amp;V143)+($W$3-COUNTIF(F143:R143,"&gt;"&amp;V143))*V143,SUM(F143:R143))</f>
        <v>272</v>
      </c>
      <c r="T143" s="48">
        <f>SUM(F143:R143)-S143</f>
        <v>0</v>
      </c>
      <c r="U143" s="48">
        <f>COUNTIF(F143:R143,"&gt;0")</f>
        <v>3</v>
      </c>
      <c r="V143" s="48">
        <f t="shared" si="2"/>
        <v>0</v>
      </c>
    </row>
    <row r="144" spans="1:22" ht="14.4" customHeight="1" x14ac:dyDescent="0.3">
      <c r="A144" s="53" t="s">
        <v>37</v>
      </c>
      <c r="B144" s="77" t="s">
        <v>128</v>
      </c>
      <c r="C144" s="12">
        <v>88</v>
      </c>
      <c r="D144" s="12" t="s">
        <v>83</v>
      </c>
      <c r="E144" s="12" t="s">
        <v>109</v>
      </c>
      <c r="F144" s="58">
        <v>61</v>
      </c>
      <c r="G144" s="61">
        <v>80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172">
        <v>96</v>
      </c>
      <c r="S144" s="48">
        <f>IF(U144&gt;$W$3,SUMIF(F144:R144,"&gt;"&amp;V144)+($W$3-COUNTIF(F144:R144,"&gt;"&amp;V144))*V144,SUM(F144:R144))</f>
        <v>237</v>
      </c>
      <c r="T144" s="48">
        <f>SUM(F144:R144)-S144</f>
        <v>0</v>
      </c>
      <c r="U144" s="48">
        <f>COUNTIF(F144:R144,"&gt;0")</f>
        <v>3</v>
      </c>
      <c r="V144" s="48">
        <f t="shared" si="2"/>
        <v>0</v>
      </c>
    </row>
    <row r="145" spans="1:22" ht="14.4" x14ac:dyDescent="0.35">
      <c r="A145" s="53" t="s">
        <v>40</v>
      </c>
      <c r="B145" s="44" t="s">
        <v>218</v>
      </c>
      <c r="C145" s="12">
        <v>1915</v>
      </c>
      <c r="D145" s="12" t="s">
        <v>84</v>
      </c>
      <c r="E145" s="12" t="s">
        <v>42</v>
      </c>
      <c r="F145" s="119">
        <v>0</v>
      </c>
      <c r="G145" s="61">
        <v>74</v>
      </c>
      <c r="H145" s="116"/>
      <c r="I145" s="61">
        <v>65</v>
      </c>
      <c r="J145" s="97">
        <v>0</v>
      </c>
      <c r="K145" s="61">
        <v>69</v>
      </c>
      <c r="L145" s="97">
        <v>0</v>
      </c>
      <c r="M145" s="97">
        <v>0</v>
      </c>
      <c r="N145" s="97">
        <v>0</v>
      </c>
      <c r="O145" s="97">
        <v>0</v>
      </c>
      <c r="P145" s="97">
        <v>0</v>
      </c>
      <c r="Q145" s="97">
        <v>0</v>
      </c>
      <c r="R145" s="171">
        <v>0</v>
      </c>
      <c r="S145" s="48">
        <f>IF(U145&gt;$W$3,SUMIF(F145:R145,"&gt;"&amp;V145)+($W$3-COUNTIF(F145:R145,"&gt;"&amp;V145))*V145,SUM(F145:R145))</f>
        <v>208</v>
      </c>
      <c r="T145" s="48">
        <f>SUM(F145:R145)-S145</f>
        <v>0</v>
      </c>
      <c r="U145" s="48">
        <f>COUNTIF(F145:R145,"&gt;0")</f>
        <v>3</v>
      </c>
      <c r="V145" s="48">
        <f t="shared" si="2"/>
        <v>0</v>
      </c>
    </row>
    <row r="146" spans="1:22" ht="14.4" x14ac:dyDescent="0.35">
      <c r="A146" s="53" t="s">
        <v>41</v>
      </c>
      <c r="B146" s="44" t="s">
        <v>82</v>
      </c>
      <c r="C146" s="12">
        <v>807</v>
      </c>
      <c r="D146" s="12" t="s">
        <v>81</v>
      </c>
      <c r="E146" s="12" t="s">
        <v>19</v>
      </c>
      <c r="F146" s="92">
        <v>100</v>
      </c>
      <c r="G146" s="97">
        <v>0</v>
      </c>
      <c r="H146" s="89">
        <v>100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7">
        <v>0</v>
      </c>
      <c r="O146" s="97">
        <v>0</v>
      </c>
      <c r="P146" s="97">
        <v>0</v>
      </c>
      <c r="Q146" s="97">
        <v>0</v>
      </c>
      <c r="R146" s="171">
        <v>0</v>
      </c>
      <c r="S146" s="48">
        <f>IF(U146&gt;$W$3,SUMIF(F146:R146,"&gt;"&amp;V146)+($W$3-COUNTIF(F146:R146,"&gt;"&amp;V146))*V146,SUM(F146:R146))</f>
        <v>200</v>
      </c>
      <c r="T146" s="48">
        <f>SUM(F146:R146)-S146</f>
        <v>0</v>
      </c>
      <c r="U146" s="48">
        <f>COUNTIF(F146:R146,"&gt;0")</f>
        <v>2</v>
      </c>
      <c r="V146" s="48">
        <f t="shared" si="2"/>
        <v>0</v>
      </c>
    </row>
    <row r="147" spans="1:22" ht="13.8" customHeight="1" x14ac:dyDescent="0.35">
      <c r="A147" s="53" t="s">
        <v>43</v>
      </c>
      <c r="B147" s="44" t="s">
        <v>87</v>
      </c>
      <c r="C147" s="12">
        <v>8</v>
      </c>
      <c r="D147" s="12" t="s">
        <v>83</v>
      </c>
      <c r="E147" s="12" t="s">
        <v>35</v>
      </c>
      <c r="F147" s="58">
        <v>86</v>
      </c>
      <c r="G147" s="97">
        <v>0</v>
      </c>
      <c r="H147" s="97">
        <v>0</v>
      </c>
      <c r="I147" s="97">
        <v>0</v>
      </c>
      <c r="J147" s="89">
        <v>100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  <c r="Q147" s="97">
        <v>0</v>
      </c>
      <c r="R147" s="171">
        <v>0</v>
      </c>
      <c r="S147" s="48">
        <f>IF(U147&gt;$W$3,SUMIF(F147:R147,"&gt;"&amp;V147)+($W$3-COUNTIF(F147:R147,"&gt;"&amp;V147))*V147,SUM(F147:R147))</f>
        <v>186</v>
      </c>
      <c r="T147" s="48">
        <f>SUM(F147:R147)-S147</f>
        <v>0</v>
      </c>
      <c r="U147" s="48">
        <f>COUNTIF(F147:R147,"&gt;0")</f>
        <v>2</v>
      </c>
      <c r="V147" s="48">
        <f t="shared" si="2"/>
        <v>0</v>
      </c>
    </row>
    <row r="148" spans="1:22" ht="13.8" x14ac:dyDescent="0.3">
      <c r="A148" s="53" t="s">
        <v>44</v>
      </c>
      <c r="B148" s="44" t="s">
        <v>212</v>
      </c>
      <c r="C148" s="12">
        <v>178</v>
      </c>
      <c r="D148" s="12" t="s">
        <v>86</v>
      </c>
      <c r="E148" s="12" t="s">
        <v>35</v>
      </c>
      <c r="F148" s="119">
        <v>0</v>
      </c>
      <c r="G148" s="61">
        <v>89</v>
      </c>
      <c r="H148" s="97">
        <v>0</v>
      </c>
      <c r="I148" s="97">
        <v>0</v>
      </c>
      <c r="J148" s="61">
        <v>93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171">
        <v>0</v>
      </c>
      <c r="S148" s="48">
        <f>IF(U148&gt;$W$3,SUMIF(F148:R148,"&gt;"&amp;V148)+($W$3-COUNTIF(F148:R148,"&gt;"&amp;V148))*V148,SUM(F148:R148))</f>
        <v>182</v>
      </c>
      <c r="T148" s="48">
        <f>SUM(F148:R148)-S148</f>
        <v>0</v>
      </c>
      <c r="U148" s="48">
        <f>COUNTIF(F148:R148,"&gt;0")</f>
        <v>2</v>
      </c>
      <c r="V148" s="48">
        <f t="shared" si="2"/>
        <v>0</v>
      </c>
    </row>
    <row r="149" spans="1:22" ht="14.4" customHeight="1" x14ac:dyDescent="0.3">
      <c r="A149" s="53" t="s">
        <v>45</v>
      </c>
      <c r="B149" s="44" t="s">
        <v>253</v>
      </c>
      <c r="C149" s="12">
        <v>976</v>
      </c>
      <c r="D149" s="12" t="s">
        <v>79</v>
      </c>
      <c r="E149" s="12" t="s">
        <v>163</v>
      </c>
      <c r="F149" s="119">
        <v>0</v>
      </c>
      <c r="G149" s="97">
        <v>0</v>
      </c>
      <c r="H149" s="61">
        <v>88</v>
      </c>
      <c r="I149" s="97">
        <v>0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61">
        <v>90</v>
      </c>
      <c r="P149" s="97">
        <v>0</v>
      </c>
      <c r="Q149" s="97">
        <v>0</v>
      </c>
      <c r="R149" s="171">
        <v>0</v>
      </c>
      <c r="S149" s="48">
        <f>IF(U149&gt;$W$3,SUMIF(F149:R149,"&gt;"&amp;V149)+($W$3-COUNTIF(F149:R149,"&gt;"&amp;V149))*V149,SUM(F149:R149))</f>
        <v>178</v>
      </c>
      <c r="T149" s="48">
        <f>SUM(F149:R149)-S149</f>
        <v>0</v>
      </c>
      <c r="U149" s="48">
        <f>COUNTIF(F149:R149,"&gt;0")</f>
        <v>2</v>
      </c>
      <c r="V149" s="48">
        <f t="shared" si="2"/>
        <v>0</v>
      </c>
    </row>
    <row r="150" spans="1:22" ht="13.8" customHeight="1" x14ac:dyDescent="0.35">
      <c r="A150" s="53" t="s">
        <v>47</v>
      </c>
      <c r="B150" s="44" t="s">
        <v>213</v>
      </c>
      <c r="C150" s="12">
        <v>2942</v>
      </c>
      <c r="D150" s="12" t="s">
        <v>86</v>
      </c>
      <c r="E150" s="12" t="s">
        <v>42</v>
      </c>
      <c r="F150" s="119">
        <v>0</v>
      </c>
      <c r="G150" s="61">
        <v>82</v>
      </c>
      <c r="H150" s="116"/>
      <c r="I150" s="97">
        <v>0</v>
      </c>
      <c r="J150" s="97">
        <v>0</v>
      </c>
      <c r="K150" s="97">
        <v>0</v>
      </c>
      <c r="L150" s="97">
        <v>0</v>
      </c>
      <c r="M150" s="97">
        <v>0</v>
      </c>
      <c r="N150" s="97">
        <v>0</v>
      </c>
      <c r="O150" s="61">
        <v>86</v>
      </c>
      <c r="P150" s="97">
        <v>0</v>
      </c>
      <c r="Q150" s="97">
        <v>0</v>
      </c>
      <c r="R150" s="171">
        <v>0</v>
      </c>
      <c r="S150" s="48">
        <f>IF(U150&gt;$W$3,SUMIF(F150:R150,"&gt;"&amp;V150)+($W$3-COUNTIF(F150:R150,"&gt;"&amp;V150))*V150,SUM(F150:R150))</f>
        <v>168</v>
      </c>
      <c r="T150" s="48">
        <f>SUM(F150:R150)-S150</f>
        <v>0</v>
      </c>
      <c r="U150" s="48">
        <f>COUNTIF(F150:R150,"&gt;0")</f>
        <v>2</v>
      </c>
      <c r="V150" s="48">
        <f t="shared" si="2"/>
        <v>0</v>
      </c>
    </row>
    <row r="151" spans="1:22" ht="13.8" x14ac:dyDescent="0.3">
      <c r="A151" s="53" t="s">
        <v>49</v>
      </c>
      <c r="B151" s="44" t="s">
        <v>313</v>
      </c>
      <c r="C151" s="12">
        <v>451</v>
      </c>
      <c r="D151" s="12" t="s">
        <v>86</v>
      </c>
      <c r="E151" s="12" t="s">
        <v>163</v>
      </c>
      <c r="F151" s="119">
        <v>0</v>
      </c>
      <c r="G151" s="97">
        <v>0</v>
      </c>
      <c r="H151" s="97">
        <v>0</v>
      </c>
      <c r="I151" s="97">
        <v>0</v>
      </c>
      <c r="J151" s="97">
        <v>0</v>
      </c>
      <c r="K151" s="97">
        <v>0</v>
      </c>
      <c r="L151" s="61">
        <v>73</v>
      </c>
      <c r="M151" s="97">
        <v>0</v>
      </c>
      <c r="N151" s="97">
        <v>0</v>
      </c>
      <c r="O151" s="61">
        <v>94</v>
      </c>
      <c r="P151" s="97">
        <v>0</v>
      </c>
      <c r="Q151" s="97">
        <v>0</v>
      </c>
      <c r="R151" s="171">
        <v>0</v>
      </c>
      <c r="S151" s="48">
        <f>IF(U151&gt;$W$3,SUMIF(F151:R151,"&gt;"&amp;V151)+($W$3-COUNTIF(F151:R151,"&gt;"&amp;V151))*V151,SUM(F151:R151))</f>
        <v>167</v>
      </c>
      <c r="T151" s="48">
        <f>SUM(F151:R151)-S151</f>
        <v>0</v>
      </c>
      <c r="U151" s="48">
        <f>COUNTIF(F151:R151,"&gt;0")</f>
        <v>2</v>
      </c>
      <c r="V151" s="48">
        <f t="shared" si="2"/>
        <v>0</v>
      </c>
    </row>
    <row r="152" spans="1:22" ht="13.8" x14ac:dyDescent="0.3">
      <c r="A152" s="53" t="s">
        <v>50</v>
      </c>
      <c r="B152" s="44" t="s">
        <v>156</v>
      </c>
      <c r="C152" s="12">
        <v>159</v>
      </c>
      <c r="D152" s="12" t="s">
        <v>79</v>
      </c>
      <c r="E152" s="12" t="s">
        <v>19</v>
      </c>
      <c r="F152" s="58">
        <v>61</v>
      </c>
      <c r="G152" s="97">
        <v>0</v>
      </c>
      <c r="H152" s="114"/>
      <c r="I152" s="61">
        <v>58</v>
      </c>
      <c r="J152" s="97">
        <v>0</v>
      </c>
      <c r="K152" s="97">
        <v>0</v>
      </c>
      <c r="L152" s="97">
        <v>0</v>
      </c>
      <c r="M152" s="97">
        <v>0</v>
      </c>
      <c r="N152" s="97">
        <v>0</v>
      </c>
      <c r="O152" s="97">
        <v>0</v>
      </c>
      <c r="P152" s="97">
        <v>0</v>
      </c>
      <c r="Q152" s="61">
        <v>45</v>
      </c>
      <c r="R152" s="171">
        <v>0</v>
      </c>
      <c r="S152" s="48">
        <f>IF(U152&gt;$W$3,SUMIF(F152:R152,"&gt;"&amp;V152)+($W$3-COUNTIF(F152:R152,"&gt;"&amp;V152))*V152,SUM(F152:R152))</f>
        <v>164</v>
      </c>
      <c r="T152" s="48">
        <f>SUM(F152:R152)-S152</f>
        <v>0</v>
      </c>
      <c r="U152" s="48">
        <f>COUNTIF(F152:R152,"&gt;0")</f>
        <v>3</v>
      </c>
      <c r="V152" s="48">
        <f t="shared" si="2"/>
        <v>0</v>
      </c>
    </row>
    <row r="153" spans="1:22" ht="13.8" x14ac:dyDescent="0.3">
      <c r="A153" s="53" t="s">
        <v>52</v>
      </c>
      <c r="B153" s="44" t="s">
        <v>310</v>
      </c>
      <c r="C153" s="12">
        <v>2158</v>
      </c>
      <c r="D153" s="12" t="s">
        <v>86</v>
      </c>
      <c r="E153" s="12" t="s">
        <v>311</v>
      </c>
      <c r="F153" s="119">
        <v>0</v>
      </c>
      <c r="G153" s="97">
        <v>0</v>
      </c>
      <c r="H153" s="97">
        <v>0</v>
      </c>
      <c r="I153" s="97">
        <v>0</v>
      </c>
      <c r="J153" s="97">
        <v>0</v>
      </c>
      <c r="K153" s="97">
        <v>0</v>
      </c>
      <c r="L153" s="61">
        <v>94</v>
      </c>
      <c r="M153" s="97">
        <v>0</v>
      </c>
      <c r="N153" s="61">
        <v>69</v>
      </c>
      <c r="O153" s="97">
        <v>0</v>
      </c>
      <c r="P153" s="97">
        <v>0</v>
      </c>
      <c r="Q153" s="97">
        <v>0</v>
      </c>
      <c r="R153" s="171">
        <v>0</v>
      </c>
      <c r="S153" s="48">
        <f>IF(U153&gt;$W$3,SUMIF(F153:R153,"&gt;"&amp;V153)+($W$3-COUNTIF(F153:R153,"&gt;"&amp;V153))*V153,SUM(F153:R153))</f>
        <v>163</v>
      </c>
      <c r="T153" s="48">
        <f>SUM(F153:R153)-S153</f>
        <v>0</v>
      </c>
      <c r="U153" s="48">
        <f>COUNTIF(F153:R153,"&gt;0")</f>
        <v>2</v>
      </c>
      <c r="V153" s="48">
        <f t="shared" si="2"/>
        <v>0</v>
      </c>
    </row>
    <row r="154" spans="1:22" ht="13.8" x14ac:dyDescent="0.3">
      <c r="A154" s="53" t="s">
        <v>53</v>
      </c>
      <c r="B154" s="44" t="s">
        <v>221</v>
      </c>
      <c r="C154" s="12">
        <v>507</v>
      </c>
      <c r="D154" s="12" t="s">
        <v>83</v>
      </c>
      <c r="E154" s="12" t="s">
        <v>109</v>
      </c>
      <c r="F154" s="119">
        <v>0</v>
      </c>
      <c r="G154" s="61">
        <v>48</v>
      </c>
      <c r="H154" s="97">
        <v>0</v>
      </c>
      <c r="I154" s="97">
        <v>0</v>
      </c>
      <c r="J154" s="61">
        <v>34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61">
        <v>64</v>
      </c>
      <c r="S154" s="48">
        <f>IF(U154&gt;$W$3,SUMIF(F154:R154,"&gt;"&amp;V154)+($W$3-COUNTIF(F154:R154,"&gt;"&amp;V154))*V154,SUM(F154:R154))</f>
        <v>146</v>
      </c>
      <c r="T154" s="48">
        <f>SUM(F154:R154)-S154</f>
        <v>0</v>
      </c>
      <c r="U154" s="48">
        <f>COUNTIF(F154:R154,"&gt;0")</f>
        <v>3</v>
      </c>
      <c r="V154" s="48">
        <f t="shared" si="2"/>
        <v>0</v>
      </c>
    </row>
    <row r="155" spans="1:22" ht="13.8" x14ac:dyDescent="0.3">
      <c r="A155" s="53" t="s">
        <v>54</v>
      </c>
      <c r="B155" s="77" t="s">
        <v>112</v>
      </c>
      <c r="C155" s="12">
        <v>67</v>
      </c>
      <c r="D155" s="12" t="s">
        <v>83</v>
      </c>
      <c r="E155" s="12" t="s">
        <v>35</v>
      </c>
      <c r="F155" s="58">
        <v>64</v>
      </c>
      <c r="G155" s="97">
        <v>0</v>
      </c>
      <c r="H155" s="97">
        <v>0</v>
      </c>
      <c r="I155" s="97">
        <v>0</v>
      </c>
      <c r="J155" s="61">
        <v>79</v>
      </c>
      <c r="K155" s="97">
        <v>0</v>
      </c>
      <c r="L155" s="97">
        <v>0</v>
      </c>
      <c r="M155" s="97">
        <v>0</v>
      </c>
      <c r="N155" s="97">
        <v>0</v>
      </c>
      <c r="O155" s="97">
        <v>0</v>
      </c>
      <c r="P155" s="97">
        <v>0</v>
      </c>
      <c r="Q155" s="97">
        <v>0</v>
      </c>
      <c r="R155" s="171">
        <v>0</v>
      </c>
      <c r="S155" s="48">
        <f>IF(U155&gt;$W$3,SUMIF(F155:R155,"&gt;"&amp;V155)+($W$3-COUNTIF(F155:R155,"&gt;"&amp;V155))*V155,SUM(F155:R155))</f>
        <v>143</v>
      </c>
      <c r="T155" s="48">
        <f>SUM(F155:R155)-S155</f>
        <v>0</v>
      </c>
      <c r="U155" s="48">
        <f>COUNTIF(F155:R155,"&gt;0")</f>
        <v>2</v>
      </c>
      <c r="V155" s="48">
        <f t="shared" si="2"/>
        <v>0</v>
      </c>
    </row>
    <row r="156" spans="1:22" ht="13.8" x14ac:dyDescent="0.3">
      <c r="A156" s="53" t="s">
        <v>55</v>
      </c>
      <c r="B156" s="44" t="s">
        <v>273</v>
      </c>
      <c r="C156" s="12">
        <v>154</v>
      </c>
      <c r="D156" s="12" t="s">
        <v>79</v>
      </c>
      <c r="E156" s="12" t="s">
        <v>35</v>
      </c>
      <c r="F156" s="122"/>
      <c r="G156" s="97">
        <v>0</v>
      </c>
      <c r="H156" s="121"/>
      <c r="I156" s="97">
        <v>0</v>
      </c>
      <c r="J156" s="61">
        <v>65</v>
      </c>
      <c r="K156" s="61">
        <v>62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  <c r="Q156" s="97">
        <v>0</v>
      </c>
      <c r="R156" s="171">
        <v>0</v>
      </c>
      <c r="S156" s="48">
        <f>IF(U156&gt;$W$3,SUMIF(F156:R156,"&gt;"&amp;V156)+($W$3-COUNTIF(F156:R156,"&gt;"&amp;V156))*V156,SUM(F156:R156))</f>
        <v>127</v>
      </c>
      <c r="T156" s="48">
        <f>SUM(F156:R156)-S156</f>
        <v>0</v>
      </c>
      <c r="U156" s="48">
        <f>COUNTIF(F156:R156,"&gt;0")</f>
        <v>2</v>
      </c>
      <c r="V156" s="48">
        <f t="shared" si="2"/>
        <v>0</v>
      </c>
    </row>
    <row r="157" spans="1:22" ht="13.8" x14ac:dyDescent="0.3">
      <c r="A157" s="53" t="s">
        <v>56</v>
      </c>
      <c r="B157" s="44" t="s">
        <v>339</v>
      </c>
      <c r="C157" s="12">
        <v>1888</v>
      </c>
      <c r="D157" s="12" t="s">
        <v>86</v>
      </c>
      <c r="E157" s="12" t="s">
        <v>74</v>
      </c>
      <c r="F157" s="119">
        <v>0</v>
      </c>
      <c r="G157" s="97">
        <v>0</v>
      </c>
      <c r="H157" s="97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61">
        <v>95</v>
      </c>
      <c r="O157" s="97">
        <v>0</v>
      </c>
      <c r="P157" s="97">
        <v>0</v>
      </c>
      <c r="Q157" s="97">
        <v>0</v>
      </c>
      <c r="R157" s="171">
        <v>0</v>
      </c>
      <c r="S157" s="48">
        <f>IF(U157&gt;$W$3,SUMIF(F157:R157,"&gt;"&amp;V157)+($W$3-COUNTIF(F157:R157,"&gt;"&amp;V157))*V157,SUM(F157:R157))</f>
        <v>95</v>
      </c>
      <c r="T157" s="48">
        <f>SUM(F157:R157)-S157</f>
        <v>0</v>
      </c>
      <c r="U157" s="48">
        <f>COUNTIF(F157:R157,"&gt;0")</f>
        <v>1</v>
      </c>
      <c r="V157" s="48">
        <f t="shared" si="2"/>
        <v>0</v>
      </c>
    </row>
    <row r="158" spans="1:22" ht="13.8" x14ac:dyDescent="0.3">
      <c r="A158" s="53" t="s">
        <v>58</v>
      </c>
      <c r="B158" s="44" t="s">
        <v>397</v>
      </c>
      <c r="C158" s="12">
        <v>2889</v>
      </c>
      <c r="D158" s="12" t="s">
        <v>84</v>
      </c>
      <c r="E158" s="12" t="s">
        <v>39</v>
      </c>
      <c r="F158" s="119">
        <v>0</v>
      </c>
      <c r="G158" s="97">
        <v>0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61">
        <v>95</v>
      </c>
      <c r="S158" s="48">
        <f>IF(U158&gt;$W$3,SUMIF(F158:R158,"&gt;"&amp;V158)+($W$3-COUNTIF(F158:R158,"&gt;"&amp;V158))*V158,SUM(F158:R158))</f>
        <v>95</v>
      </c>
      <c r="T158" s="48">
        <f>SUM(F158:R158)-S158</f>
        <v>0</v>
      </c>
      <c r="U158" s="48">
        <f>COUNTIF(F158:R158,"&gt;0")</f>
        <v>1</v>
      </c>
      <c r="V158" s="48">
        <f t="shared" si="2"/>
        <v>0</v>
      </c>
    </row>
    <row r="159" spans="1:22" ht="13.8" x14ac:dyDescent="0.3">
      <c r="A159" s="53" t="s">
        <v>60</v>
      </c>
      <c r="B159" s="44" t="s">
        <v>220</v>
      </c>
      <c r="C159" s="12">
        <v>504</v>
      </c>
      <c r="D159" s="12" t="s">
        <v>83</v>
      </c>
      <c r="E159" s="12" t="s">
        <v>109</v>
      </c>
      <c r="F159" s="119">
        <v>0</v>
      </c>
      <c r="G159" s="61">
        <v>82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  <c r="Q159" s="97">
        <v>0</v>
      </c>
      <c r="R159" s="171">
        <v>0</v>
      </c>
      <c r="S159" s="48">
        <f>IF(U159&gt;$W$3,SUMIF(F159:R159,"&gt;"&amp;V159)+($W$3-COUNTIF(F159:R159,"&gt;"&amp;V159))*V159,SUM(F159:R159))</f>
        <v>82</v>
      </c>
      <c r="T159" s="48">
        <f>SUM(F159:R159)-S159</f>
        <v>0</v>
      </c>
      <c r="U159" s="48">
        <f>COUNTIF(F159:R159,"&gt;0")</f>
        <v>1</v>
      </c>
      <c r="V159" s="48">
        <f t="shared" si="2"/>
        <v>0</v>
      </c>
    </row>
    <row r="160" spans="1:22" ht="13.8" x14ac:dyDescent="0.3">
      <c r="A160" s="53" t="s">
        <v>61</v>
      </c>
      <c r="B160" s="44" t="s">
        <v>130</v>
      </c>
      <c r="C160" s="12">
        <v>82</v>
      </c>
      <c r="D160" s="12" t="s">
        <v>84</v>
      </c>
      <c r="E160" s="12" t="s">
        <v>19</v>
      </c>
      <c r="F160" s="58">
        <v>65</v>
      </c>
      <c r="G160" s="97">
        <v>0</v>
      </c>
      <c r="H160" s="114"/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171">
        <v>0</v>
      </c>
      <c r="S160" s="48">
        <f>IF(U160&gt;$W$3,SUMIF(F160:R160,"&gt;"&amp;V160)+($W$3-COUNTIF(F160:R160,"&gt;"&amp;V160))*V160,SUM(F160:R160))</f>
        <v>65</v>
      </c>
      <c r="T160" s="48">
        <f>SUM(F160:R160)-S160</f>
        <v>0</v>
      </c>
      <c r="U160" s="48">
        <f>COUNTIF(F160:R160,"&gt;0")</f>
        <v>1</v>
      </c>
      <c r="V160" s="48">
        <f t="shared" si="2"/>
        <v>0</v>
      </c>
    </row>
    <row r="161" spans="1:24" ht="13.8" x14ac:dyDescent="0.3">
      <c r="A161" s="53" t="s">
        <v>62</v>
      </c>
      <c r="B161" s="44" t="s">
        <v>255</v>
      </c>
      <c r="C161" s="12">
        <v>661</v>
      </c>
      <c r="D161" s="12" t="s">
        <v>79</v>
      </c>
      <c r="E161" s="12" t="s">
        <v>19</v>
      </c>
      <c r="F161" s="122"/>
      <c r="G161" s="97">
        <v>0</v>
      </c>
      <c r="H161" s="121"/>
      <c r="I161" s="97">
        <v>0</v>
      </c>
      <c r="J161" s="97">
        <v>0</v>
      </c>
      <c r="K161" s="97">
        <v>0</v>
      </c>
      <c r="L161" s="97">
        <v>0</v>
      </c>
      <c r="M161" s="97">
        <v>0</v>
      </c>
      <c r="N161" s="61">
        <v>64</v>
      </c>
      <c r="O161" s="97">
        <v>0</v>
      </c>
      <c r="P161" s="97">
        <v>0</v>
      </c>
      <c r="Q161" s="97">
        <v>0</v>
      </c>
      <c r="R161" s="171">
        <v>0</v>
      </c>
      <c r="S161" s="48">
        <f>IF(U161&gt;$W$3,SUMIF(F161:R161,"&gt;"&amp;V161)+($W$3-COUNTIF(F161:R161,"&gt;"&amp;V161))*V161,SUM(F161:R161))</f>
        <v>64</v>
      </c>
      <c r="T161" s="48">
        <f>SUM(F161:R161)-S161</f>
        <v>0</v>
      </c>
      <c r="U161" s="48">
        <f>COUNTIF(F161:R161,"&gt;0")</f>
        <v>1</v>
      </c>
      <c r="V161" s="48">
        <f t="shared" si="2"/>
        <v>0</v>
      </c>
    </row>
    <row r="162" spans="1:24" ht="13.8" x14ac:dyDescent="0.3">
      <c r="A162" s="53" t="s">
        <v>189</v>
      </c>
      <c r="B162" s="44" t="s">
        <v>222</v>
      </c>
      <c r="C162" s="12">
        <v>528</v>
      </c>
      <c r="D162" s="12" t="s">
        <v>83</v>
      </c>
      <c r="E162" s="12" t="s">
        <v>109</v>
      </c>
      <c r="F162" s="119">
        <v>0</v>
      </c>
      <c r="G162" s="61">
        <v>63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171">
        <v>0</v>
      </c>
      <c r="S162" s="48">
        <f>IF(U162&gt;$W$3,SUMIF(F162:R162,"&gt;"&amp;V162)+($W$3-COUNTIF(F162:R162,"&gt;"&amp;V162))*V162,SUM(F162:R162))</f>
        <v>63</v>
      </c>
      <c r="T162" s="48">
        <f>SUM(F162:R162)-S162</f>
        <v>0</v>
      </c>
      <c r="U162" s="48">
        <f>COUNTIF(F162:R162,"&gt;0")</f>
        <v>1</v>
      </c>
      <c r="V162" s="48">
        <f t="shared" si="2"/>
        <v>0</v>
      </c>
    </row>
    <row r="163" spans="1:24" ht="13.8" x14ac:dyDescent="0.3">
      <c r="A163" s="53" t="s">
        <v>190</v>
      </c>
      <c r="B163" s="44" t="s">
        <v>364</v>
      </c>
      <c r="C163" s="12">
        <v>800</v>
      </c>
      <c r="D163" s="12" t="s">
        <v>86</v>
      </c>
      <c r="E163" s="12" t="s">
        <v>74</v>
      </c>
      <c r="F163" s="119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61">
        <v>61</v>
      </c>
      <c r="R163" s="171">
        <v>0</v>
      </c>
      <c r="S163" s="48">
        <f>IF(U163&gt;$W$3,SUMIF(F163:R163,"&gt;"&amp;V163)+($W$3-COUNTIF(F163:R163,"&gt;"&amp;V163))*V163,SUM(F163:R163))</f>
        <v>61</v>
      </c>
      <c r="T163" s="48">
        <f>SUM(F163:R163)-S163</f>
        <v>0</v>
      </c>
      <c r="U163" s="48">
        <f>COUNTIF(F163:R163,"&gt;0")</f>
        <v>1</v>
      </c>
      <c r="V163" s="48">
        <f t="shared" si="2"/>
        <v>0</v>
      </c>
    </row>
    <row r="164" spans="1:24" ht="13.8" x14ac:dyDescent="0.3">
      <c r="A164" s="53" t="s">
        <v>191</v>
      </c>
      <c r="B164" s="44" t="s">
        <v>365</v>
      </c>
      <c r="C164" s="12">
        <v>714</v>
      </c>
      <c r="D164" s="12" t="s">
        <v>83</v>
      </c>
      <c r="E164" s="12" t="s">
        <v>238</v>
      </c>
      <c r="F164" s="119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61">
        <v>57</v>
      </c>
      <c r="R164" s="171">
        <v>0</v>
      </c>
      <c r="S164" s="48">
        <f>IF(U164&gt;$W$3,SUMIF(F164:R164,"&gt;"&amp;V164)+($W$3-COUNTIF(F164:R164,"&gt;"&amp;V164))*V164,SUM(F164:R164))</f>
        <v>57</v>
      </c>
      <c r="T164" s="48">
        <f>SUM(F164:R164)-S164</f>
        <v>0</v>
      </c>
      <c r="U164" s="48">
        <f>COUNTIF(F164:R164,"&gt;0")</f>
        <v>1</v>
      </c>
      <c r="V164" s="48">
        <f t="shared" si="2"/>
        <v>0</v>
      </c>
    </row>
    <row r="165" spans="1:24" ht="14.4" customHeight="1" x14ac:dyDescent="0.3">
      <c r="A165" s="53" t="s">
        <v>192</v>
      </c>
      <c r="B165" s="44" t="s">
        <v>254</v>
      </c>
      <c r="C165" s="12">
        <v>244</v>
      </c>
      <c r="D165" s="12" t="s">
        <v>79</v>
      </c>
      <c r="E165" s="12" t="s">
        <v>19</v>
      </c>
      <c r="F165" s="119">
        <v>0</v>
      </c>
      <c r="G165" s="97">
        <v>0</v>
      </c>
      <c r="H165" s="121"/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171">
        <v>0</v>
      </c>
      <c r="S165" s="48">
        <f>IF(U165&gt;$W$3,SUMIF(F165:R165,"&gt;"&amp;V165)+($W$3-COUNTIF(F165:R165,"&gt;"&amp;V165))*V165,SUM(F165:R165))</f>
        <v>0</v>
      </c>
      <c r="T165" s="48">
        <f>SUM(F165:R165)-S165</f>
        <v>0</v>
      </c>
      <c r="U165" s="48">
        <f>COUNTIF(F165:R165,"&gt;0")</f>
        <v>0</v>
      </c>
      <c r="V165" s="48">
        <f t="shared" si="2"/>
        <v>0</v>
      </c>
    </row>
    <row r="166" spans="1:24" ht="13.8" customHeight="1" x14ac:dyDescent="0.35">
      <c r="A166" s="53" t="s">
        <v>192</v>
      </c>
      <c r="B166" s="44" t="s">
        <v>256</v>
      </c>
      <c r="C166" s="12">
        <v>341</v>
      </c>
      <c r="D166" s="12" t="s">
        <v>84</v>
      </c>
      <c r="E166" s="12" t="s">
        <v>19</v>
      </c>
      <c r="F166" s="119">
        <v>0</v>
      </c>
      <c r="G166" s="97">
        <v>0</v>
      </c>
      <c r="H166" s="116"/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48">
        <f>IF(U166&gt;$W$3,SUMIF(F166:R166,"&gt;"&amp;V166)+($W$3-COUNTIF(F166:R166,"&gt;"&amp;V166))*V166,SUM(F166:R166))</f>
        <v>0</v>
      </c>
      <c r="T166" s="48">
        <f>SUM(F166:R166)-S166</f>
        <v>0</v>
      </c>
      <c r="U166" s="48">
        <f>COUNTIF(F166:R166,"&gt;0")</f>
        <v>0</v>
      </c>
      <c r="V166" s="48"/>
    </row>
    <row r="167" spans="1:24" ht="14.4" x14ac:dyDescent="0.35">
      <c r="A167" s="94" t="s">
        <v>63</v>
      </c>
      <c r="B167" s="67" t="s">
        <v>257</v>
      </c>
      <c r="C167" s="68">
        <v>80</v>
      </c>
      <c r="D167" s="68" t="s">
        <v>84</v>
      </c>
      <c r="E167" s="68" t="s">
        <v>19</v>
      </c>
      <c r="F167" s="117">
        <v>0</v>
      </c>
      <c r="G167" s="98">
        <v>0</v>
      </c>
      <c r="H167" s="124"/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8">
        <v>0</v>
      </c>
      <c r="Q167" s="98">
        <v>0</v>
      </c>
      <c r="R167" s="170">
        <v>0</v>
      </c>
      <c r="S167" s="49">
        <f>IF(U167&gt;$W$3,SUMIF(F167:R167,"&gt;"&amp;V167)+($W$3-COUNTIF(F167:R167,"&gt;"&amp;V167))*V167,SUM(F167:R167))</f>
        <v>0</v>
      </c>
      <c r="T167" s="49">
        <f>SUM(F167:R167)-S167</f>
        <v>0</v>
      </c>
      <c r="U167" s="49">
        <f>COUNTIF(F167:R167,"&gt;0")</f>
        <v>0</v>
      </c>
      <c r="V167" s="49">
        <f t="shared" si="2"/>
        <v>0</v>
      </c>
    </row>
    <row r="168" spans="1:24" ht="13.8" x14ac:dyDescent="0.3">
      <c r="A168" s="4"/>
      <c r="B168" s="17"/>
      <c r="C168" s="18"/>
      <c r="D168" s="18"/>
      <c r="E168" s="18"/>
      <c r="F168" s="19"/>
      <c r="G168" s="19"/>
      <c r="H168" s="19"/>
      <c r="I168" s="20"/>
      <c r="J168" s="20"/>
      <c r="K168" s="23"/>
      <c r="L168" s="23"/>
      <c r="M168" s="23"/>
      <c r="N168" s="23"/>
      <c r="O168" s="23"/>
      <c r="P168" s="23"/>
      <c r="Q168" s="23"/>
      <c r="R168" s="23"/>
      <c r="S168" s="23"/>
      <c r="T168" s="8"/>
      <c r="U168" s="8"/>
      <c r="V168" s="151"/>
      <c r="W168" s="79"/>
      <c r="X168" s="79"/>
    </row>
    <row r="169" spans="1:24" ht="14.4" x14ac:dyDescent="0.35">
      <c r="A169" s="4"/>
      <c r="B169" s="21"/>
      <c r="C169" s="82" t="s">
        <v>91</v>
      </c>
      <c r="D169" s="18"/>
      <c r="E169" s="18"/>
      <c r="F169" s="19"/>
      <c r="G169" s="19"/>
      <c r="H169" s="19"/>
      <c r="I169" s="20"/>
      <c r="J169" s="20"/>
      <c r="K169" s="23"/>
      <c r="L169" s="23"/>
      <c r="M169" s="23"/>
      <c r="N169" s="23"/>
      <c r="O169" s="23"/>
      <c r="P169" s="23"/>
      <c r="Q169" s="23"/>
      <c r="R169" s="23"/>
      <c r="S169" s="23"/>
      <c r="T169" s="8"/>
      <c r="U169" s="8"/>
      <c r="V169" s="151"/>
      <c r="W169" s="79"/>
      <c r="X169" s="79"/>
    </row>
    <row r="170" spans="1:24" ht="14.4" x14ac:dyDescent="0.35">
      <c r="A170" s="4">
        <v>1</v>
      </c>
      <c r="B170" s="70" t="s">
        <v>98</v>
      </c>
      <c r="C170" s="90" t="s">
        <v>142</v>
      </c>
      <c r="D170" s="106"/>
      <c r="E170" s="106"/>
      <c r="F170" s="91" t="s">
        <v>93</v>
      </c>
      <c r="G170" s="106"/>
      <c r="H170" s="106"/>
      <c r="I170" s="107"/>
      <c r="J170" s="107"/>
      <c r="K170" s="91" t="s">
        <v>157</v>
      </c>
      <c r="L170" s="104"/>
      <c r="M170" s="8"/>
      <c r="S170"/>
      <c r="T170"/>
      <c r="U170" s="79"/>
      <c r="V170" s="151"/>
      <c r="W170" s="79"/>
      <c r="X170" s="79"/>
    </row>
    <row r="171" spans="1:24" ht="13.8" hidden="1" x14ac:dyDescent="0.3">
      <c r="A171" s="4"/>
      <c r="B171" s="70"/>
      <c r="C171" s="108"/>
      <c r="D171" s="106"/>
      <c r="E171" s="106"/>
      <c r="F171" s="106"/>
      <c r="G171" s="106"/>
      <c r="H171" s="106"/>
      <c r="I171" s="106"/>
      <c r="J171" s="106"/>
      <c r="K171" s="106"/>
      <c r="L171" s="104"/>
      <c r="M171" s="8"/>
      <c r="S171"/>
      <c r="T171"/>
      <c r="U171" s="79"/>
      <c r="V171" s="151"/>
      <c r="W171" s="79"/>
      <c r="X171" s="79"/>
    </row>
    <row r="172" spans="1:24" ht="14.4" x14ac:dyDescent="0.35">
      <c r="A172" s="4">
        <v>2</v>
      </c>
      <c r="B172" s="70" t="s">
        <v>97</v>
      </c>
      <c r="C172" s="123" t="s">
        <v>214</v>
      </c>
      <c r="D172" s="104"/>
      <c r="E172" s="104"/>
      <c r="F172" s="125" t="s">
        <v>215</v>
      </c>
      <c r="G172" s="110"/>
      <c r="H172" s="110"/>
      <c r="I172" s="111"/>
      <c r="J172" s="111"/>
      <c r="K172" s="126" t="s">
        <v>216</v>
      </c>
      <c r="L172" s="110"/>
      <c r="S172"/>
      <c r="T172"/>
      <c r="U172" s="79"/>
      <c r="V172" s="151"/>
      <c r="W172" s="79"/>
      <c r="X172" s="79"/>
    </row>
    <row r="173" spans="1:24" ht="13.8" hidden="1" x14ac:dyDescent="0.3">
      <c r="A173" s="4"/>
      <c r="B173" s="70"/>
      <c r="C173" s="106"/>
      <c r="D173" s="104"/>
      <c r="E173" s="104"/>
      <c r="F173" s="110"/>
      <c r="G173" s="110"/>
      <c r="H173" s="110"/>
      <c r="I173" s="110"/>
      <c r="J173" s="110"/>
      <c r="K173" s="110"/>
      <c r="L173" s="110"/>
      <c r="S173"/>
      <c r="T173"/>
      <c r="U173" s="79"/>
      <c r="V173" s="151"/>
      <c r="W173" s="79"/>
      <c r="X173" s="79"/>
    </row>
    <row r="174" spans="1:24" ht="14.4" x14ac:dyDescent="0.35">
      <c r="A174" s="4">
        <v>3</v>
      </c>
      <c r="B174" s="70" t="s">
        <v>99</v>
      </c>
      <c r="C174" s="90" t="s">
        <v>142</v>
      </c>
      <c r="D174" s="106"/>
      <c r="E174" s="106"/>
      <c r="F174" s="91" t="s">
        <v>93</v>
      </c>
      <c r="G174" s="106"/>
      <c r="H174" s="106"/>
      <c r="I174" s="107"/>
      <c r="J174" s="107"/>
      <c r="K174" s="91" t="s">
        <v>252</v>
      </c>
      <c r="L174" s="110"/>
      <c r="S174"/>
      <c r="T174"/>
      <c r="U174" s="79"/>
      <c r="V174" s="151"/>
      <c r="W174" s="79"/>
      <c r="X174" s="79"/>
    </row>
    <row r="175" spans="1:24" ht="14.4" hidden="1" x14ac:dyDescent="0.35">
      <c r="A175" s="4"/>
      <c r="B175" s="70"/>
      <c r="C175" s="105"/>
      <c r="D175" s="104"/>
      <c r="E175" s="104"/>
      <c r="F175" s="107"/>
      <c r="G175" s="110"/>
      <c r="H175" s="110"/>
      <c r="I175" s="109"/>
      <c r="J175" s="109"/>
      <c r="K175" s="109"/>
      <c r="L175" s="110"/>
      <c r="S175"/>
      <c r="T175"/>
      <c r="U175" s="79"/>
      <c r="V175" s="151"/>
      <c r="W175" s="79"/>
      <c r="X175" s="79"/>
    </row>
    <row r="176" spans="1:24" ht="14.4" x14ac:dyDescent="0.35">
      <c r="A176" s="4">
        <v>4</v>
      </c>
      <c r="B176" s="76" t="s">
        <v>110</v>
      </c>
      <c r="C176" s="90" t="s">
        <v>290</v>
      </c>
      <c r="D176" s="104"/>
      <c r="E176" s="104"/>
      <c r="F176" s="91" t="s">
        <v>93</v>
      </c>
      <c r="G176" s="110"/>
      <c r="H176" s="110"/>
      <c r="I176" s="109"/>
      <c r="J176" s="109"/>
      <c r="K176" s="91" t="s">
        <v>291</v>
      </c>
      <c r="L176" s="110"/>
      <c r="S176"/>
      <c r="T176"/>
      <c r="U176" s="79"/>
      <c r="V176" s="151"/>
      <c r="W176" s="79"/>
      <c r="X176" s="79"/>
    </row>
    <row r="177" spans="1:24" ht="13.8" hidden="1" x14ac:dyDescent="0.3">
      <c r="A177" s="4"/>
      <c r="B177" s="70"/>
      <c r="C177" s="106"/>
      <c r="D177" s="104"/>
      <c r="E177" s="104"/>
      <c r="F177" s="110"/>
      <c r="G177" s="110"/>
      <c r="H177" s="110"/>
      <c r="I177" s="110"/>
      <c r="J177" s="110"/>
      <c r="K177" s="110"/>
      <c r="L177" s="110"/>
      <c r="S177"/>
      <c r="T177"/>
      <c r="U177" s="79"/>
      <c r="V177" s="151"/>
      <c r="W177" s="79"/>
      <c r="X177" s="79"/>
    </row>
    <row r="178" spans="1:24" ht="14.4" x14ac:dyDescent="0.35">
      <c r="A178" s="4">
        <v>5</v>
      </c>
      <c r="B178" s="76" t="s">
        <v>262</v>
      </c>
      <c r="C178" s="123" t="s">
        <v>271</v>
      </c>
      <c r="D178" s="104"/>
      <c r="E178" s="104"/>
      <c r="F178" s="125" t="s">
        <v>215</v>
      </c>
      <c r="G178" s="110"/>
      <c r="H178" s="110"/>
      <c r="I178" s="110"/>
      <c r="J178" s="110"/>
      <c r="K178" s="126" t="s">
        <v>272</v>
      </c>
      <c r="L178" s="110"/>
      <c r="S178"/>
      <c r="T178"/>
      <c r="U178" s="79"/>
      <c r="V178" s="151"/>
      <c r="W178" s="79"/>
      <c r="X178" s="79"/>
    </row>
    <row r="179" spans="1:24" ht="13.8" hidden="1" x14ac:dyDescent="0.3">
      <c r="A179" s="4"/>
      <c r="B179" s="70"/>
      <c r="C179" s="106"/>
      <c r="D179" s="104"/>
      <c r="E179" s="104"/>
      <c r="F179" s="110"/>
      <c r="G179" s="110"/>
      <c r="H179" s="110"/>
      <c r="I179" s="110"/>
      <c r="J179" s="110"/>
      <c r="K179" s="110"/>
      <c r="L179" s="110"/>
      <c r="S179"/>
      <c r="T179"/>
      <c r="U179" s="79"/>
      <c r="V179" s="151"/>
      <c r="W179" s="79"/>
      <c r="X179" s="79"/>
    </row>
    <row r="180" spans="1:24" ht="14.4" x14ac:dyDescent="0.35">
      <c r="A180" s="4">
        <v>6</v>
      </c>
      <c r="B180" s="76" t="s">
        <v>95</v>
      </c>
      <c r="C180" s="123" t="s">
        <v>214</v>
      </c>
      <c r="D180" s="104"/>
      <c r="E180" s="104"/>
      <c r="F180" s="125" t="s">
        <v>215</v>
      </c>
      <c r="G180" s="110"/>
      <c r="H180" s="110"/>
      <c r="I180" s="110"/>
      <c r="J180" s="110"/>
      <c r="K180" s="126" t="s">
        <v>295</v>
      </c>
      <c r="L180" s="110"/>
      <c r="S180"/>
      <c r="T180"/>
      <c r="U180" s="79"/>
      <c r="V180" s="151"/>
      <c r="W180" s="79"/>
      <c r="X180" s="79"/>
    </row>
    <row r="181" spans="1:24" ht="13.8" hidden="1" x14ac:dyDescent="0.3">
      <c r="A181" s="4"/>
      <c r="B181" s="70"/>
      <c r="C181" s="106"/>
      <c r="D181" s="104"/>
      <c r="E181" s="104"/>
      <c r="F181" s="110"/>
      <c r="G181" s="110"/>
      <c r="H181" s="110"/>
      <c r="I181" s="110"/>
      <c r="J181" s="110"/>
      <c r="K181" s="110"/>
      <c r="L181" s="110"/>
      <c r="S181"/>
      <c r="T181"/>
      <c r="U181" s="79"/>
      <c r="V181" s="151"/>
      <c r="W181" s="79"/>
      <c r="X181" s="79"/>
    </row>
    <row r="182" spans="1:24" ht="14.4" x14ac:dyDescent="0.35">
      <c r="A182" s="4">
        <v>7</v>
      </c>
      <c r="B182" s="76" t="s">
        <v>96</v>
      </c>
      <c r="C182" s="90" t="s">
        <v>290</v>
      </c>
      <c r="D182" s="104"/>
      <c r="E182" s="104"/>
      <c r="F182" s="91" t="s">
        <v>93</v>
      </c>
      <c r="G182" s="110"/>
      <c r="H182" s="110"/>
      <c r="I182" s="110"/>
      <c r="J182" s="110"/>
      <c r="K182" s="126" t="s">
        <v>312</v>
      </c>
      <c r="L182" s="110"/>
      <c r="S182"/>
      <c r="T182"/>
      <c r="U182" s="79"/>
      <c r="V182" s="151"/>
      <c r="W182" s="79"/>
      <c r="X182" s="79"/>
    </row>
    <row r="183" spans="1:24" ht="13.8" hidden="1" x14ac:dyDescent="0.3">
      <c r="A183" s="4"/>
      <c r="B183" s="70"/>
      <c r="C183" s="106"/>
      <c r="D183" s="104"/>
      <c r="E183" s="104"/>
      <c r="F183" s="110"/>
      <c r="G183" s="110"/>
      <c r="H183" s="110"/>
      <c r="I183" s="110"/>
      <c r="J183" s="110"/>
      <c r="K183" s="110"/>
      <c r="L183" s="110"/>
      <c r="S183"/>
      <c r="T183"/>
      <c r="U183" s="79"/>
      <c r="V183" s="151"/>
      <c r="W183" s="79"/>
      <c r="X183" s="79"/>
    </row>
    <row r="184" spans="1:24" ht="14.4" x14ac:dyDescent="0.35">
      <c r="A184" s="4">
        <v>8</v>
      </c>
      <c r="B184" s="70" t="s">
        <v>94</v>
      </c>
      <c r="C184" s="90" t="s">
        <v>341</v>
      </c>
      <c r="D184" s="104"/>
      <c r="E184" s="104"/>
      <c r="F184" s="91" t="s">
        <v>342</v>
      </c>
      <c r="G184" s="110"/>
      <c r="H184" s="110"/>
      <c r="I184" s="110"/>
      <c r="J184" s="110"/>
      <c r="K184" s="126" t="s">
        <v>344</v>
      </c>
      <c r="L184" s="110"/>
      <c r="S184"/>
      <c r="T184"/>
      <c r="U184" s="79"/>
      <c r="V184" s="151"/>
      <c r="W184" s="79"/>
      <c r="X184" s="79"/>
    </row>
    <row r="185" spans="1:24" ht="13.8" hidden="1" x14ac:dyDescent="0.3">
      <c r="A185" s="4"/>
      <c r="B185" s="70"/>
      <c r="C185" s="106"/>
      <c r="D185" s="104"/>
      <c r="E185" s="104"/>
      <c r="F185" s="110"/>
      <c r="G185" s="110"/>
      <c r="H185" s="110"/>
      <c r="I185" s="110"/>
      <c r="J185" s="110"/>
      <c r="K185" s="110"/>
      <c r="L185" s="110"/>
      <c r="S185"/>
      <c r="T185"/>
      <c r="U185" s="79"/>
      <c r="V185" s="151"/>
      <c r="W185" s="79"/>
      <c r="X185" s="79"/>
    </row>
    <row r="186" spans="1:24" ht="14.4" x14ac:dyDescent="0.35">
      <c r="A186" s="4">
        <v>9</v>
      </c>
      <c r="B186" s="76" t="s">
        <v>143</v>
      </c>
      <c r="C186" s="90" t="s">
        <v>343</v>
      </c>
      <c r="D186" s="104"/>
      <c r="E186" s="104"/>
      <c r="F186" s="91" t="s">
        <v>337</v>
      </c>
      <c r="G186" s="110"/>
      <c r="H186" s="110"/>
      <c r="I186" s="110"/>
      <c r="J186" s="110"/>
      <c r="K186" s="126" t="s">
        <v>344</v>
      </c>
      <c r="L186" s="110"/>
      <c r="S186"/>
      <c r="T186"/>
      <c r="U186" s="79"/>
      <c r="V186" s="151"/>
      <c r="W186" s="79"/>
      <c r="X186" s="79"/>
    </row>
    <row r="187" spans="1:24" ht="14.4" hidden="1" x14ac:dyDescent="0.35">
      <c r="A187" s="4"/>
      <c r="B187" s="70"/>
      <c r="C187" s="105"/>
      <c r="D187" s="104"/>
      <c r="E187" s="104"/>
      <c r="F187" s="107"/>
      <c r="G187" s="110"/>
      <c r="H187" s="110"/>
      <c r="I187" s="110"/>
      <c r="J187" s="110"/>
      <c r="K187" s="109"/>
      <c r="L187" s="110"/>
      <c r="S187"/>
      <c r="T187"/>
      <c r="U187" s="79"/>
      <c r="V187" s="151"/>
      <c r="W187" s="79"/>
      <c r="X187" s="79"/>
    </row>
    <row r="188" spans="1:24" ht="14.4" x14ac:dyDescent="0.35">
      <c r="A188" s="4">
        <v>10</v>
      </c>
      <c r="B188" s="76" t="s">
        <v>89</v>
      </c>
      <c r="C188" s="123" t="s">
        <v>357</v>
      </c>
      <c r="D188" s="104"/>
      <c r="E188" s="104"/>
      <c r="F188" s="91" t="s">
        <v>337</v>
      </c>
      <c r="G188" s="110"/>
      <c r="H188" s="110"/>
      <c r="I188" s="110"/>
      <c r="J188" s="110"/>
      <c r="K188" s="126" t="s">
        <v>358</v>
      </c>
      <c r="L188" s="110"/>
      <c r="S188"/>
      <c r="T188"/>
      <c r="U188" s="79"/>
      <c r="V188" s="151"/>
      <c r="W188" s="79"/>
      <c r="X188" s="79"/>
    </row>
    <row r="189" spans="1:24" ht="13.8" hidden="1" x14ac:dyDescent="0.3">
      <c r="A189" s="4"/>
      <c r="B189" s="69"/>
      <c r="C189" s="106"/>
      <c r="D189" s="104"/>
      <c r="E189" s="104"/>
      <c r="F189" s="110"/>
      <c r="G189" s="110"/>
      <c r="H189" s="110"/>
      <c r="I189" s="110"/>
      <c r="J189" s="110"/>
      <c r="K189" s="110"/>
      <c r="L189" s="110"/>
      <c r="S189"/>
      <c r="T189"/>
      <c r="U189" s="79"/>
      <c r="V189" s="151" t="e">
        <f>SMALL(#REF!,COUNT(#REF!)-7)</f>
        <v>#REF!</v>
      </c>
      <c r="W189" s="79"/>
      <c r="X189" s="79"/>
    </row>
    <row r="190" spans="1:24" ht="14.4" x14ac:dyDescent="0.35">
      <c r="A190" s="4">
        <v>11</v>
      </c>
      <c r="B190" s="76" t="s">
        <v>93</v>
      </c>
      <c r="C190" s="159" t="s">
        <v>378</v>
      </c>
      <c r="D190" s="159"/>
      <c r="E190" s="159"/>
      <c r="F190" s="159"/>
      <c r="G190" s="159"/>
      <c r="H190" s="159"/>
      <c r="I190" s="159"/>
      <c r="J190" s="159"/>
      <c r="K190" s="159"/>
      <c r="L190" s="159"/>
      <c r="S190"/>
      <c r="T190"/>
      <c r="U190" s="79"/>
      <c r="V190" s="79"/>
      <c r="W190" s="79"/>
      <c r="X190" s="79"/>
    </row>
    <row r="191" spans="1:24" ht="14.4" hidden="1" x14ac:dyDescent="0.35">
      <c r="A191" s="4"/>
      <c r="B191" s="69"/>
      <c r="C191" s="105"/>
      <c r="D191" s="104"/>
      <c r="E191" s="104"/>
      <c r="F191" s="107"/>
      <c r="G191" s="110"/>
      <c r="H191" s="110"/>
      <c r="I191" s="110"/>
      <c r="J191" s="110"/>
      <c r="K191" s="109"/>
      <c r="L191" s="110"/>
      <c r="S191"/>
      <c r="T191"/>
      <c r="U191" s="79"/>
      <c r="V191" s="79"/>
      <c r="W191" s="79"/>
      <c r="X191" s="79"/>
    </row>
    <row r="192" spans="1:24" ht="14.4" x14ac:dyDescent="0.35">
      <c r="A192" s="4">
        <v>12</v>
      </c>
      <c r="B192" s="76" t="s">
        <v>92</v>
      </c>
      <c r="C192" s="123" t="s">
        <v>357</v>
      </c>
      <c r="D192" s="104"/>
      <c r="E192" s="104"/>
      <c r="F192" s="91" t="s">
        <v>337</v>
      </c>
      <c r="G192" s="110"/>
      <c r="H192" s="110"/>
      <c r="I192" s="110"/>
      <c r="J192" s="110"/>
      <c r="K192" s="126" t="s">
        <v>366</v>
      </c>
      <c r="L192" s="110"/>
      <c r="S192"/>
      <c r="T192"/>
      <c r="U192" s="79"/>
      <c r="V192" s="79"/>
      <c r="W192" s="79"/>
      <c r="X192" s="79"/>
    </row>
    <row r="193" spans="1:22" ht="14.4" hidden="1" x14ac:dyDescent="0.35">
      <c r="A193" s="4"/>
      <c r="B193" s="69"/>
      <c r="C193" s="105"/>
      <c r="D193" s="104"/>
      <c r="E193" s="104"/>
      <c r="F193" s="107"/>
      <c r="G193" s="110"/>
      <c r="H193" s="110"/>
      <c r="I193" s="110"/>
      <c r="J193" s="110"/>
      <c r="K193" s="109"/>
      <c r="L193" s="110"/>
      <c r="S193"/>
      <c r="T193"/>
    </row>
    <row r="194" spans="1:22" ht="14.4" x14ac:dyDescent="0.35">
      <c r="A194" s="4">
        <v>13</v>
      </c>
      <c r="B194" s="76" t="s">
        <v>129</v>
      </c>
      <c r="C194" s="105" t="s">
        <v>290</v>
      </c>
      <c r="D194" s="104"/>
      <c r="E194" s="104"/>
      <c r="F194" s="107" t="s">
        <v>93</v>
      </c>
      <c r="G194" s="110"/>
      <c r="H194" s="110"/>
      <c r="I194" s="110"/>
      <c r="J194" s="110"/>
      <c r="K194" s="109" t="s">
        <v>291</v>
      </c>
      <c r="L194" s="110"/>
      <c r="S194"/>
      <c r="T194"/>
    </row>
    <row r="195" spans="1:22" ht="15" customHeight="1" x14ac:dyDescent="0.35">
      <c r="A195" s="4"/>
      <c r="B195" s="70"/>
      <c r="C195" s="51"/>
      <c r="D195" s="18"/>
      <c r="E195" s="18"/>
      <c r="F195" s="19"/>
      <c r="G195" s="19"/>
      <c r="H195" s="56"/>
      <c r="I195" s="20"/>
      <c r="J195" s="20"/>
      <c r="K195" s="23"/>
      <c r="L195" s="23"/>
      <c r="M195" s="23"/>
      <c r="N195" s="23"/>
      <c r="O195" s="23"/>
      <c r="P195" s="23"/>
      <c r="Q195" s="23"/>
      <c r="R195" s="23"/>
      <c r="S195" s="23"/>
      <c r="T195" s="8"/>
      <c r="U195" s="8"/>
    </row>
    <row r="196" spans="1:22" ht="2.1" customHeight="1" x14ac:dyDescent="0.3">
      <c r="A196" s="4"/>
      <c r="B196" s="21"/>
      <c r="C196" s="22"/>
      <c r="D196" s="22"/>
      <c r="E196" s="22"/>
      <c r="F196" s="23"/>
      <c r="G196" s="23"/>
      <c r="H196" s="23"/>
      <c r="I196" s="24"/>
      <c r="J196" s="24"/>
      <c r="K196" s="23"/>
      <c r="L196" s="23"/>
      <c r="M196" s="23"/>
      <c r="N196" s="23"/>
      <c r="O196" s="23"/>
      <c r="P196" s="23"/>
      <c r="Q196" s="23"/>
      <c r="R196" s="23"/>
      <c r="S196" s="23"/>
      <c r="T196" s="8"/>
      <c r="U196" s="8"/>
    </row>
    <row r="197" spans="1:22" ht="62.4" x14ac:dyDescent="1.45">
      <c r="A197" s="4"/>
      <c r="B197" s="5"/>
      <c r="C197" s="163" t="s">
        <v>150</v>
      </c>
      <c r="D197" s="163"/>
      <c r="E197" s="164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3"/>
      <c r="Q197" s="32"/>
      <c r="R197" s="32"/>
      <c r="S197" s="4"/>
      <c r="T197" s="6"/>
      <c r="U197" s="6"/>
    </row>
    <row r="198" spans="1:22" ht="89.4" x14ac:dyDescent="0.3">
      <c r="A198" s="83"/>
      <c r="B198" s="50"/>
      <c r="C198" s="165" t="s">
        <v>118</v>
      </c>
      <c r="D198" s="166"/>
      <c r="E198" s="167"/>
      <c r="F198" s="34" t="s">
        <v>0</v>
      </c>
      <c r="G198" s="34" t="s">
        <v>1</v>
      </c>
      <c r="H198" s="34" t="s">
        <v>2</v>
      </c>
      <c r="I198" s="34" t="s">
        <v>110</v>
      </c>
      <c r="J198" s="34" t="s">
        <v>262</v>
      </c>
      <c r="K198" s="34" t="s">
        <v>95</v>
      </c>
      <c r="L198" s="34" t="s">
        <v>96</v>
      </c>
      <c r="M198" s="34" t="s">
        <v>3</v>
      </c>
      <c r="N198" s="144" t="s">
        <v>6</v>
      </c>
      <c r="O198" s="34" t="s">
        <v>89</v>
      </c>
      <c r="P198" s="34" t="s">
        <v>4</v>
      </c>
      <c r="Q198" s="34" t="s">
        <v>5</v>
      </c>
      <c r="R198" s="34" t="s">
        <v>129</v>
      </c>
      <c r="S198" s="4"/>
      <c r="T198" s="8"/>
      <c r="U198" s="8"/>
    </row>
    <row r="199" spans="1:22" ht="13.8" x14ac:dyDescent="0.3">
      <c r="A199" s="35" t="s">
        <v>7</v>
      </c>
      <c r="B199" s="35" t="s">
        <v>90</v>
      </c>
      <c r="C199" s="35" t="s">
        <v>9</v>
      </c>
      <c r="D199" s="35" t="s">
        <v>10</v>
      </c>
      <c r="E199" s="35" t="s">
        <v>11</v>
      </c>
      <c r="F199" s="35">
        <v>1</v>
      </c>
      <c r="G199" s="35">
        <v>2</v>
      </c>
      <c r="H199" s="35">
        <v>3</v>
      </c>
      <c r="I199" s="35">
        <v>4</v>
      </c>
      <c r="J199" s="35">
        <v>5</v>
      </c>
      <c r="K199" s="35">
        <v>6</v>
      </c>
      <c r="L199" s="35">
        <v>7</v>
      </c>
      <c r="M199" s="35">
        <v>8</v>
      </c>
      <c r="N199" s="35">
        <v>9</v>
      </c>
      <c r="O199" s="35">
        <v>10</v>
      </c>
      <c r="P199" s="35">
        <v>11</v>
      </c>
      <c r="Q199" s="35">
        <v>12</v>
      </c>
      <c r="R199" s="35">
        <v>13</v>
      </c>
      <c r="S199" s="36" t="s">
        <v>116</v>
      </c>
      <c r="T199" s="36" t="s">
        <v>12</v>
      </c>
      <c r="U199" s="36" t="s">
        <v>114</v>
      </c>
      <c r="V199" s="36" t="s">
        <v>115</v>
      </c>
    </row>
    <row r="200" spans="1:22" ht="16.2" x14ac:dyDescent="0.4">
      <c r="A200" s="155"/>
      <c r="B200" s="155"/>
      <c r="C200" s="155"/>
      <c r="D200" s="155"/>
      <c r="E200" s="155"/>
      <c r="F200" s="155"/>
      <c r="G200" s="155"/>
      <c r="H200" s="155"/>
      <c r="I200" s="156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</row>
    <row r="201" spans="1:22" ht="14.4" x14ac:dyDescent="0.35">
      <c r="A201" s="85" t="s">
        <v>13</v>
      </c>
      <c r="B201" s="93" t="s">
        <v>153</v>
      </c>
      <c r="C201" s="93"/>
      <c r="D201" s="54" t="s">
        <v>51</v>
      </c>
      <c r="E201" s="54" t="s">
        <v>74</v>
      </c>
      <c r="F201" s="127">
        <v>90</v>
      </c>
      <c r="G201" s="100">
        <v>0</v>
      </c>
      <c r="H201" s="157">
        <v>96</v>
      </c>
      <c r="I201" s="100">
        <v>0</v>
      </c>
      <c r="J201" s="97">
        <v>0</v>
      </c>
      <c r="K201" s="97">
        <v>0</v>
      </c>
      <c r="L201" s="97">
        <v>0</v>
      </c>
      <c r="M201" s="97">
        <v>0</v>
      </c>
      <c r="N201" s="104">
        <v>97</v>
      </c>
      <c r="O201" s="104">
        <v>93</v>
      </c>
      <c r="P201" s="97">
        <v>0</v>
      </c>
      <c r="Q201" s="128">
        <v>100</v>
      </c>
      <c r="R201" s="129">
        <v>0</v>
      </c>
      <c r="S201" s="57">
        <f>IF(U201&gt;$W$3,SUMIF(F201:R201,"&gt;"&amp;V224)+($W$3-COUNTIF(F201:R201,"&gt;"&amp;V224))*V224,SUM(F201:R201))</f>
        <v>476</v>
      </c>
      <c r="T201" s="57">
        <f t="shared" ref="T201:T223" si="3">SUM(F201:R201)-S201</f>
        <v>0</v>
      </c>
      <c r="U201" s="57">
        <f t="shared" ref="U201:U223" si="4">COUNTIF(F201:R201,"&gt;0")</f>
        <v>5</v>
      </c>
      <c r="V201" s="57">
        <f t="shared" ref="V201:V223" si="5">SMALL(F201:R201,COUNT(F201:R201)-$W$3)</f>
        <v>0</v>
      </c>
    </row>
    <row r="202" spans="1:22" ht="15" customHeight="1" x14ac:dyDescent="0.35">
      <c r="A202" s="86" t="s">
        <v>16</v>
      </c>
      <c r="B202" s="44" t="s">
        <v>148</v>
      </c>
      <c r="C202" s="12"/>
      <c r="D202" s="12" t="s">
        <v>51</v>
      </c>
      <c r="E202" s="12" t="s">
        <v>19</v>
      </c>
      <c r="F202" s="133">
        <v>85</v>
      </c>
      <c r="G202" s="97">
        <v>0</v>
      </c>
      <c r="H202" s="97">
        <v>0</v>
      </c>
      <c r="I202" s="104">
        <v>85</v>
      </c>
      <c r="J202" s="130">
        <v>0</v>
      </c>
      <c r="K202" s="97">
        <v>0</v>
      </c>
      <c r="L202" s="97">
        <v>0</v>
      </c>
      <c r="M202" s="97">
        <v>0</v>
      </c>
      <c r="N202" s="104">
        <v>83</v>
      </c>
      <c r="O202" s="97">
        <v>0</v>
      </c>
      <c r="P202" s="97">
        <v>0</v>
      </c>
      <c r="Q202" s="104">
        <v>96</v>
      </c>
      <c r="R202" s="104">
        <v>0</v>
      </c>
      <c r="S202" s="48">
        <f>IF(U202&gt;$W$3,SUMIF(F202:R202,"&gt;"&amp;#REF!)+($W$3-COUNTIF(F202:R202,"&gt;"&amp;#REF!))*#REF!,SUM(F202:R202))</f>
        <v>349</v>
      </c>
      <c r="T202" s="48">
        <f t="shared" si="3"/>
        <v>0</v>
      </c>
      <c r="U202" s="48">
        <f t="shared" si="4"/>
        <v>4</v>
      </c>
      <c r="V202" s="48">
        <f t="shared" si="5"/>
        <v>0</v>
      </c>
    </row>
    <row r="203" spans="1:22" ht="14.4" x14ac:dyDescent="0.35">
      <c r="A203" s="86" t="s">
        <v>20</v>
      </c>
      <c r="B203" s="44" t="s">
        <v>137</v>
      </c>
      <c r="C203" s="12">
        <v>772</v>
      </c>
      <c r="D203" s="12" t="s">
        <v>51</v>
      </c>
      <c r="E203" s="12" t="s">
        <v>19</v>
      </c>
      <c r="F203" s="133">
        <v>96</v>
      </c>
      <c r="G203" s="97">
        <v>0</v>
      </c>
      <c r="H203" s="131">
        <v>100</v>
      </c>
      <c r="I203" s="61">
        <v>98</v>
      </c>
      <c r="J203" s="97">
        <v>0</v>
      </c>
      <c r="K203" s="97">
        <v>0</v>
      </c>
      <c r="L203" s="97">
        <v>0</v>
      </c>
      <c r="M203" s="97">
        <v>0</v>
      </c>
      <c r="N203" s="97">
        <v>0</v>
      </c>
      <c r="O203" s="97">
        <v>0</v>
      </c>
      <c r="P203" s="97">
        <v>0</v>
      </c>
      <c r="Q203" s="130">
        <v>0</v>
      </c>
      <c r="R203" s="132">
        <v>0</v>
      </c>
      <c r="S203" s="48">
        <f>IF(U203&gt;$W$3,SUMIF(F203:R203,"&gt;"&amp;V226)+($W$3-COUNTIF(F203:R203,"&gt;"&amp;V226))*V226,SUM(F203:R203))</f>
        <v>294</v>
      </c>
      <c r="T203" s="48">
        <f t="shared" si="3"/>
        <v>0</v>
      </c>
      <c r="U203" s="48">
        <f t="shared" si="4"/>
        <v>3</v>
      </c>
      <c r="V203" s="48">
        <f t="shared" si="5"/>
        <v>0</v>
      </c>
    </row>
    <row r="204" spans="1:22" ht="15" customHeight="1" x14ac:dyDescent="0.35">
      <c r="A204" s="53" t="s">
        <v>24</v>
      </c>
      <c r="B204" s="44" t="s">
        <v>152</v>
      </c>
      <c r="C204" s="12"/>
      <c r="D204" s="12" t="s">
        <v>51</v>
      </c>
      <c r="E204" s="12" t="s">
        <v>19</v>
      </c>
      <c r="F204" s="58">
        <v>92</v>
      </c>
      <c r="G204" s="97">
        <v>0</v>
      </c>
      <c r="H204" s="104">
        <v>98</v>
      </c>
      <c r="I204" s="131">
        <v>100</v>
      </c>
      <c r="J204" s="97">
        <v>0</v>
      </c>
      <c r="K204" s="97">
        <v>0</v>
      </c>
      <c r="L204" s="97">
        <v>0</v>
      </c>
      <c r="M204" s="97">
        <v>0</v>
      </c>
      <c r="N204" s="97">
        <v>0</v>
      </c>
      <c r="O204" s="97">
        <v>0</v>
      </c>
      <c r="P204" s="97">
        <v>0</v>
      </c>
      <c r="Q204" s="130">
        <v>0</v>
      </c>
      <c r="R204" s="132">
        <v>0</v>
      </c>
      <c r="S204" s="48">
        <f>IF(U204&gt;$W$3,SUMIF(F204:R204,"&gt;"&amp;V227)+($W$3-COUNTIF(F204:R204,"&gt;"&amp;V227))*V227,SUM(F204:R204))</f>
        <v>290</v>
      </c>
      <c r="T204" s="48">
        <f t="shared" si="3"/>
        <v>0</v>
      </c>
      <c r="U204" s="48">
        <f t="shared" si="4"/>
        <v>3</v>
      </c>
      <c r="V204" s="48">
        <f t="shared" si="5"/>
        <v>0</v>
      </c>
    </row>
    <row r="205" spans="1:22" ht="13.8" x14ac:dyDescent="0.3">
      <c r="A205" s="53" t="s">
        <v>26</v>
      </c>
      <c r="B205" s="44" t="s">
        <v>221</v>
      </c>
      <c r="C205" s="12">
        <v>507</v>
      </c>
      <c r="D205" s="12" t="s">
        <v>83</v>
      </c>
      <c r="E205" s="12" t="s">
        <v>109</v>
      </c>
      <c r="F205" s="119">
        <v>0</v>
      </c>
      <c r="G205" s="104">
        <v>91</v>
      </c>
      <c r="H205" s="97">
        <v>0</v>
      </c>
      <c r="I205" s="97">
        <v>0</v>
      </c>
      <c r="J205" s="104">
        <v>97</v>
      </c>
      <c r="K205" s="97">
        <v>0</v>
      </c>
      <c r="L205" s="97">
        <v>0</v>
      </c>
      <c r="M205" s="97">
        <v>0</v>
      </c>
      <c r="N205" s="130">
        <v>0</v>
      </c>
      <c r="O205" s="97">
        <v>0</v>
      </c>
      <c r="P205" s="97">
        <v>0</v>
      </c>
      <c r="Q205" s="130">
        <v>0</v>
      </c>
      <c r="R205" s="104">
        <v>93</v>
      </c>
      <c r="S205" s="48">
        <f>IF(U205&gt;$W$3,SUMIF(F205:R205,"&gt;"&amp;V228)+($W$3-COUNTIF(F205:R205,"&gt;"&amp;V228))*V228,SUM(F205:R205))</f>
        <v>281</v>
      </c>
      <c r="T205" s="48">
        <f t="shared" si="3"/>
        <v>0</v>
      </c>
      <c r="U205" s="48">
        <f t="shared" si="4"/>
        <v>3</v>
      </c>
      <c r="V205" s="48">
        <f t="shared" si="5"/>
        <v>0</v>
      </c>
    </row>
    <row r="206" spans="1:22" ht="14.4" x14ac:dyDescent="0.35">
      <c r="A206" s="53" t="s">
        <v>28</v>
      </c>
      <c r="B206" s="44" t="s">
        <v>147</v>
      </c>
      <c r="C206" s="12">
        <v>834</v>
      </c>
      <c r="D206" s="12" t="s">
        <v>51</v>
      </c>
      <c r="E206" s="12" t="s">
        <v>39</v>
      </c>
      <c r="F206" s="133">
        <v>93</v>
      </c>
      <c r="G206" s="104">
        <v>87</v>
      </c>
      <c r="H206" s="97">
        <v>0</v>
      </c>
      <c r="I206" s="97">
        <v>0</v>
      </c>
      <c r="J206" s="97">
        <v>0</v>
      </c>
      <c r="K206" s="97">
        <v>0</v>
      </c>
      <c r="L206" s="97">
        <v>0</v>
      </c>
      <c r="M206" s="97">
        <v>0</v>
      </c>
      <c r="N206" s="97">
        <v>0</v>
      </c>
      <c r="O206" s="97">
        <v>0</v>
      </c>
      <c r="P206" s="97">
        <v>0</v>
      </c>
      <c r="Q206" s="130">
        <v>0</v>
      </c>
      <c r="R206" s="131">
        <v>100</v>
      </c>
      <c r="S206" s="48">
        <f>IF(U206&gt;$W$3,SUMIF(F206:R206,"&gt;"&amp;V229)+($W$3-COUNTIF(F206:R206,"&gt;"&amp;V229))*V229,SUM(F206:R206))</f>
        <v>280</v>
      </c>
      <c r="T206" s="48">
        <f t="shared" si="3"/>
        <v>0</v>
      </c>
      <c r="U206" s="48">
        <f t="shared" si="4"/>
        <v>3</v>
      </c>
      <c r="V206" s="48">
        <f t="shared" si="5"/>
        <v>0</v>
      </c>
    </row>
    <row r="207" spans="1:22" ht="13.8" x14ac:dyDescent="0.3">
      <c r="A207" s="53" t="s">
        <v>30</v>
      </c>
      <c r="B207" s="44" t="s">
        <v>149</v>
      </c>
      <c r="C207" s="12">
        <v>90</v>
      </c>
      <c r="D207" s="12" t="s">
        <v>51</v>
      </c>
      <c r="E207" s="12" t="s">
        <v>109</v>
      </c>
      <c r="F207" s="133">
        <v>91</v>
      </c>
      <c r="G207" s="104">
        <v>90</v>
      </c>
      <c r="H207" s="97">
        <v>0</v>
      </c>
      <c r="I207" s="97">
        <v>0</v>
      </c>
      <c r="J207" s="104">
        <v>97</v>
      </c>
      <c r="K207" s="97">
        <v>0</v>
      </c>
      <c r="L207" s="97">
        <v>0</v>
      </c>
      <c r="M207" s="97">
        <v>0</v>
      </c>
      <c r="N207" s="97">
        <v>0</v>
      </c>
      <c r="O207" s="97">
        <v>0</v>
      </c>
      <c r="P207" s="97">
        <v>0</v>
      </c>
      <c r="Q207" s="130">
        <v>0</v>
      </c>
      <c r="R207" s="104">
        <v>0</v>
      </c>
      <c r="S207" s="48">
        <f>IF(U207&gt;$W$3,SUMIF(F207:R207,"&gt;"&amp;V230)+($W$3-COUNTIF(F207:R207,"&gt;"&amp;V230))*V230,SUM(F207:R207))</f>
        <v>278</v>
      </c>
      <c r="T207" s="48">
        <f t="shared" si="3"/>
        <v>0</v>
      </c>
      <c r="U207" s="48">
        <f t="shared" si="4"/>
        <v>3</v>
      </c>
      <c r="V207" s="48">
        <f t="shared" si="5"/>
        <v>0</v>
      </c>
    </row>
    <row r="208" spans="1:22" ht="14.4" x14ac:dyDescent="0.35">
      <c r="A208" s="53" t="s">
        <v>31</v>
      </c>
      <c r="B208" s="44" t="s">
        <v>267</v>
      </c>
      <c r="C208" s="12"/>
      <c r="D208" s="12" t="s">
        <v>51</v>
      </c>
      <c r="E208" s="12" t="s">
        <v>35</v>
      </c>
      <c r="F208" s="119">
        <v>0</v>
      </c>
      <c r="G208" s="97">
        <v>0</v>
      </c>
      <c r="H208" s="97">
        <v>0</v>
      </c>
      <c r="I208" s="97">
        <v>0</v>
      </c>
      <c r="J208" s="131">
        <v>100</v>
      </c>
      <c r="K208" s="131">
        <v>100</v>
      </c>
      <c r="L208" s="130">
        <v>0</v>
      </c>
      <c r="M208" s="97">
        <v>0</v>
      </c>
      <c r="N208" s="130">
        <v>0</v>
      </c>
      <c r="O208" s="97">
        <v>0</v>
      </c>
      <c r="P208" s="97">
        <v>0</v>
      </c>
      <c r="Q208" s="130">
        <v>0</v>
      </c>
      <c r="R208" s="130">
        <v>0</v>
      </c>
      <c r="S208" s="48">
        <f>IF(U208&gt;$W$3,SUMIF(F208:R208,"&gt;"&amp;V226)+($W$3-COUNTIF(F208:R208,"&gt;"&amp;V226))*V226,SUM(F208:R208))</f>
        <v>200</v>
      </c>
      <c r="T208" s="48">
        <f t="shared" si="3"/>
        <v>0</v>
      </c>
      <c r="U208" s="48">
        <f t="shared" si="4"/>
        <v>2</v>
      </c>
      <c r="V208" s="48">
        <f t="shared" si="5"/>
        <v>0</v>
      </c>
    </row>
    <row r="209" spans="1:24" ht="14.4" customHeight="1" x14ac:dyDescent="0.3">
      <c r="A209" s="53" t="s">
        <v>33</v>
      </c>
      <c r="B209" s="44" t="s">
        <v>128</v>
      </c>
      <c r="C209" s="12">
        <v>88</v>
      </c>
      <c r="D209" s="12" t="s">
        <v>83</v>
      </c>
      <c r="E209" s="12" t="s">
        <v>109</v>
      </c>
      <c r="F209" s="58">
        <v>96</v>
      </c>
      <c r="G209" s="61">
        <v>97</v>
      </c>
      <c r="H209" s="97">
        <v>0</v>
      </c>
      <c r="I209" s="97">
        <v>0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7">
        <v>0</v>
      </c>
      <c r="P209" s="97">
        <v>0</v>
      </c>
      <c r="Q209" s="130">
        <v>0</v>
      </c>
      <c r="R209" s="130">
        <v>0</v>
      </c>
      <c r="S209" s="48">
        <f>IF(U209&gt;$W$3,SUMIF(F209:R209,"&gt;"&amp;V232)+($W$3-COUNTIF(F209:R209,"&gt;"&amp;V232))*V232,SUM(F209:R209))</f>
        <v>193</v>
      </c>
      <c r="T209" s="48">
        <f t="shared" si="3"/>
        <v>0</v>
      </c>
      <c r="U209" s="48">
        <f t="shared" si="4"/>
        <v>2</v>
      </c>
      <c r="V209" s="48">
        <f t="shared" si="5"/>
        <v>0</v>
      </c>
    </row>
    <row r="210" spans="1:24" ht="13.8" x14ac:dyDescent="0.3">
      <c r="A210" s="53" t="s">
        <v>36</v>
      </c>
      <c r="B210" s="44" t="s">
        <v>353</v>
      </c>
      <c r="C210" s="12"/>
      <c r="D210" s="12" t="s">
        <v>51</v>
      </c>
      <c r="E210" s="12" t="s">
        <v>42</v>
      </c>
      <c r="F210" s="119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104">
        <v>96</v>
      </c>
      <c r="M210" s="97">
        <v>0</v>
      </c>
      <c r="N210" s="130">
        <v>0</v>
      </c>
      <c r="O210" s="104">
        <v>93</v>
      </c>
      <c r="P210" s="97">
        <v>0</v>
      </c>
      <c r="Q210" s="130">
        <v>0</v>
      </c>
      <c r="R210" s="130">
        <v>0</v>
      </c>
      <c r="S210" s="48">
        <f>IF(U210&gt;$W$3,SUMIF(F210:R210,"&gt;"&amp;V233)+($W$3-COUNTIF(F210:R210,"&gt;"&amp;V233))*V233,SUM(F210:R210))</f>
        <v>189</v>
      </c>
      <c r="T210" s="48">
        <f t="shared" si="3"/>
        <v>0</v>
      </c>
      <c r="U210" s="48">
        <f t="shared" si="4"/>
        <v>2</v>
      </c>
      <c r="V210" s="48">
        <f t="shared" si="5"/>
        <v>0</v>
      </c>
    </row>
    <row r="211" spans="1:24" ht="13.8" x14ac:dyDescent="0.3">
      <c r="A211" s="53" t="s">
        <v>37</v>
      </c>
      <c r="B211" s="44" t="s">
        <v>186</v>
      </c>
      <c r="C211" s="12"/>
      <c r="D211" s="12" t="s">
        <v>51</v>
      </c>
      <c r="E211" s="12" t="s">
        <v>109</v>
      </c>
      <c r="F211" s="119">
        <v>0</v>
      </c>
      <c r="G211" s="104">
        <v>93</v>
      </c>
      <c r="H211" s="97">
        <v>0</v>
      </c>
      <c r="I211" s="97">
        <v>0</v>
      </c>
      <c r="J211" s="104">
        <v>95</v>
      </c>
      <c r="K211" s="97">
        <v>0</v>
      </c>
      <c r="L211" s="97">
        <v>0</v>
      </c>
      <c r="M211" s="97">
        <v>0</v>
      </c>
      <c r="N211" s="97">
        <v>0</v>
      </c>
      <c r="O211" s="97">
        <v>0</v>
      </c>
      <c r="P211" s="97">
        <v>0</v>
      </c>
      <c r="Q211" s="130">
        <v>0</v>
      </c>
      <c r="R211" s="132">
        <v>0</v>
      </c>
      <c r="S211" s="158">
        <f>IF(U211&gt;$W$3,SUMIF(F211:R211,"&gt;"&amp;V234)+($W$3-COUNTIF(F211:R211,"&gt;"&amp;V234))*V234,SUM(F211:R211))</f>
        <v>188</v>
      </c>
      <c r="T211" s="48">
        <f t="shared" si="3"/>
        <v>0</v>
      </c>
      <c r="U211" s="48">
        <f t="shared" si="4"/>
        <v>2</v>
      </c>
      <c r="V211" s="48">
        <f t="shared" si="5"/>
        <v>0</v>
      </c>
    </row>
    <row r="212" spans="1:24" ht="15" customHeight="1" x14ac:dyDescent="0.3">
      <c r="A212" s="53" t="s">
        <v>40</v>
      </c>
      <c r="B212" s="44" t="s">
        <v>154</v>
      </c>
      <c r="C212" s="12"/>
      <c r="D212" s="12" t="s">
        <v>51</v>
      </c>
      <c r="E212" s="12" t="s">
        <v>35</v>
      </c>
      <c r="F212" s="133">
        <v>87</v>
      </c>
      <c r="G212" s="97">
        <v>0</v>
      </c>
      <c r="H212" s="97">
        <v>0</v>
      </c>
      <c r="I212" s="97">
        <v>0</v>
      </c>
      <c r="J212" s="104">
        <v>97</v>
      </c>
      <c r="K212" s="97">
        <v>0</v>
      </c>
      <c r="L212" s="97">
        <v>0</v>
      </c>
      <c r="M212" s="97">
        <v>0</v>
      </c>
      <c r="N212" s="130">
        <v>0</v>
      </c>
      <c r="O212" s="97">
        <v>0</v>
      </c>
      <c r="P212" s="97">
        <v>0</v>
      </c>
      <c r="Q212" s="130">
        <v>0</v>
      </c>
      <c r="R212" s="130">
        <v>0</v>
      </c>
      <c r="S212" s="48">
        <f>IF(U212&gt;$W$3,SUMIF(F212:R212,"&gt;"&amp;V229)+($W$3-COUNTIF(F212:R212,"&gt;"&amp;V229))*V229,SUM(F212:R212))</f>
        <v>184</v>
      </c>
      <c r="T212" s="48">
        <f t="shared" si="3"/>
        <v>0</v>
      </c>
      <c r="U212" s="48">
        <f t="shared" si="4"/>
        <v>2</v>
      </c>
      <c r="V212" s="48">
        <f t="shared" si="5"/>
        <v>0</v>
      </c>
    </row>
    <row r="213" spans="1:24" ht="13.8" x14ac:dyDescent="0.3">
      <c r="A213" s="53" t="s">
        <v>41</v>
      </c>
      <c r="B213" s="44" t="s">
        <v>131</v>
      </c>
      <c r="C213" s="12">
        <v>862</v>
      </c>
      <c r="D213" s="12" t="s">
        <v>51</v>
      </c>
      <c r="E213" s="12" t="s">
        <v>35</v>
      </c>
      <c r="F213" s="58">
        <v>85</v>
      </c>
      <c r="G213" s="97">
        <v>0</v>
      </c>
      <c r="H213" s="97">
        <v>0</v>
      </c>
      <c r="I213" s="97">
        <v>0</v>
      </c>
      <c r="J213" s="104">
        <v>92</v>
      </c>
      <c r="K213" s="97">
        <v>0</v>
      </c>
      <c r="L213" s="97">
        <v>0</v>
      </c>
      <c r="M213" s="97">
        <v>0</v>
      </c>
      <c r="N213" s="130">
        <v>0</v>
      </c>
      <c r="O213" s="97">
        <v>0</v>
      </c>
      <c r="P213" s="97">
        <v>0</v>
      </c>
      <c r="Q213" s="130">
        <v>0</v>
      </c>
      <c r="R213" s="130">
        <v>0</v>
      </c>
      <c r="S213" s="48">
        <f>IF(U213&gt;$W$3,SUMIF(F213:R213,"&gt;"&amp;#REF!)+($W$3-COUNTIF(F213:R213,"&gt;"&amp;#REF!))*#REF!,SUM(F213:R213))</f>
        <v>177</v>
      </c>
      <c r="T213" s="48">
        <f t="shared" si="3"/>
        <v>0</v>
      </c>
      <c r="U213" s="48">
        <f t="shared" si="4"/>
        <v>2</v>
      </c>
      <c r="V213" s="48">
        <f t="shared" si="5"/>
        <v>0</v>
      </c>
    </row>
    <row r="214" spans="1:24" ht="15" customHeight="1" x14ac:dyDescent="0.35">
      <c r="A214" s="53" t="s">
        <v>43</v>
      </c>
      <c r="B214" s="44" t="s">
        <v>331</v>
      </c>
      <c r="C214" s="12"/>
      <c r="D214" s="12" t="s">
        <v>381</v>
      </c>
      <c r="E214" s="12" t="s">
        <v>74</v>
      </c>
      <c r="F214" s="119">
        <v>0</v>
      </c>
      <c r="G214" s="97">
        <v>0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7">
        <v>0</v>
      </c>
      <c r="N214" s="131">
        <v>100</v>
      </c>
      <c r="O214" s="97">
        <v>0</v>
      </c>
      <c r="P214" s="97">
        <v>0</v>
      </c>
      <c r="Q214" s="130">
        <v>0</v>
      </c>
      <c r="R214" s="130">
        <v>0</v>
      </c>
      <c r="S214" s="48">
        <f>IF(U214&gt;$W$3,SUMIF(F214:R214,"&gt;"&amp;V236)+($W$3-COUNTIF(F214:R214,"&gt;"&amp;V236))*V236,SUM(F214:R214))</f>
        <v>100</v>
      </c>
      <c r="T214" s="48">
        <f t="shared" si="3"/>
        <v>0</v>
      </c>
      <c r="U214" s="48">
        <f t="shared" si="4"/>
        <v>1</v>
      </c>
      <c r="V214" s="48">
        <f t="shared" si="5"/>
        <v>0</v>
      </c>
    </row>
    <row r="215" spans="1:24" ht="14.4" x14ac:dyDescent="0.35">
      <c r="A215" s="53" t="s">
        <v>44</v>
      </c>
      <c r="B215" s="44" t="s">
        <v>125</v>
      </c>
      <c r="C215" s="12">
        <v>512</v>
      </c>
      <c r="D215" s="12" t="s">
        <v>51</v>
      </c>
      <c r="E215" s="12" t="s">
        <v>109</v>
      </c>
      <c r="F215" s="92">
        <v>100</v>
      </c>
      <c r="G215" s="97">
        <v>0</v>
      </c>
      <c r="H215" s="97">
        <v>0</v>
      </c>
      <c r="I215" s="97">
        <v>0</v>
      </c>
      <c r="J215" s="97">
        <v>0</v>
      </c>
      <c r="K215" s="97">
        <v>0</v>
      </c>
      <c r="L215" s="97">
        <v>0</v>
      </c>
      <c r="M215" s="97">
        <v>0</v>
      </c>
      <c r="N215" s="97">
        <v>0</v>
      </c>
      <c r="O215" s="97">
        <v>0</v>
      </c>
      <c r="P215" s="97">
        <v>0</v>
      </c>
      <c r="Q215" s="130">
        <v>0</v>
      </c>
      <c r="R215" s="130">
        <v>0</v>
      </c>
      <c r="S215" s="48">
        <f t="shared" ref="S215:S221" si="6">IF(U215&gt;$W$3,SUMIF(F215:R215,"&gt;"&amp;V238)+($W$3-COUNTIF(F215:R215,"&gt;"&amp;V238))*V238,SUM(F215:R215))</f>
        <v>100</v>
      </c>
      <c r="T215" s="48">
        <f t="shared" si="3"/>
        <v>0</v>
      </c>
      <c r="U215" s="48">
        <f t="shared" si="4"/>
        <v>1</v>
      </c>
      <c r="V215" s="48">
        <f t="shared" si="5"/>
        <v>0</v>
      </c>
    </row>
    <row r="216" spans="1:24" ht="14.4" x14ac:dyDescent="0.35">
      <c r="A216" s="53" t="s">
        <v>45</v>
      </c>
      <c r="B216" s="44" t="s">
        <v>220</v>
      </c>
      <c r="C216" s="12">
        <v>504</v>
      </c>
      <c r="D216" s="12" t="s">
        <v>226</v>
      </c>
      <c r="E216" s="12" t="s">
        <v>109</v>
      </c>
      <c r="F216" s="119">
        <v>0</v>
      </c>
      <c r="G216" s="131">
        <v>100</v>
      </c>
      <c r="H216" s="97">
        <v>0</v>
      </c>
      <c r="I216" s="97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  <c r="Q216" s="130">
        <v>0</v>
      </c>
      <c r="R216" s="130">
        <v>0</v>
      </c>
      <c r="S216" s="48">
        <f t="shared" si="6"/>
        <v>100</v>
      </c>
      <c r="T216" s="48">
        <f t="shared" si="3"/>
        <v>0</v>
      </c>
      <c r="U216" s="48">
        <f t="shared" si="4"/>
        <v>1</v>
      </c>
      <c r="V216" s="48">
        <f t="shared" si="5"/>
        <v>0</v>
      </c>
    </row>
    <row r="217" spans="1:24" ht="14.4" x14ac:dyDescent="0.35">
      <c r="A217" s="53" t="s">
        <v>47</v>
      </c>
      <c r="B217" s="44" t="s">
        <v>302</v>
      </c>
      <c r="C217" s="12"/>
      <c r="D217" s="12" t="s">
        <v>51</v>
      </c>
      <c r="E217" s="12" t="s">
        <v>379</v>
      </c>
      <c r="F217" s="119">
        <v>0</v>
      </c>
      <c r="G217" s="97">
        <v>0</v>
      </c>
      <c r="H217" s="97">
        <v>0</v>
      </c>
      <c r="I217" s="97">
        <v>0</v>
      </c>
      <c r="J217" s="130">
        <v>0</v>
      </c>
      <c r="K217" s="97">
        <v>0</v>
      </c>
      <c r="L217" s="131">
        <v>100</v>
      </c>
      <c r="M217" s="97">
        <v>0</v>
      </c>
      <c r="N217" s="130">
        <v>0</v>
      </c>
      <c r="O217" s="97">
        <v>0</v>
      </c>
      <c r="P217" s="97">
        <v>0</v>
      </c>
      <c r="Q217" s="130">
        <v>0</v>
      </c>
      <c r="R217" s="130">
        <v>0</v>
      </c>
      <c r="S217" s="48">
        <f t="shared" si="6"/>
        <v>100</v>
      </c>
      <c r="T217" s="48">
        <f t="shared" si="3"/>
        <v>0</v>
      </c>
      <c r="U217" s="48">
        <f t="shared" si="4"/>
        <v>1</v>
      </c>
      <c r="V217" s="48">
        <f t="shared" si="5"/>
        <v>0</v>
      </c>
    </row>
    <row r="218" spans="1:24" ht="13.8" x14ac:dyDescent="0.3">
      <c r="A218" s="53" t="s">
        <v>49</v>
      </c>
      <c r="B218" s="44" t="s">
        <v>239</v>
      </c>
      <c r="C218" s="12"/>
      <c r="D218" s="12" t="s">
        <v>51</v>
      </c>
      <c r="E218" s="12" t="s">
        <v>379</v>
      </c>
      <c r="F218" s="119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0</v>
      </c>
      <c r="L218" s="104">
        <v>99</v>
      </c>
      <c r="M218" s="97">
        <v>0</v>
      </c>
      <c r="N218" s="130">
        <v>0</v>
      </c>
      <c r="O218" s="97">
        <v>0</v>
      </c>
      <c r="P218" s="97">
        <v>0</v>
      </c>
      <c r="Q218" s="130">
        <v>0</v>
      </c>
      <c r="R218" s="130">
        <v>0</v>
      </c>
      <c r="S218" s="48">
        <f t="shared" si="6"/>
        <v>99</v>
      </c>
      <c r="T218" s="48">
        <f t="shared" si="3"/>
        <v>0</v>
      </c>
      <c r="U218" s="48">
        <f t="shared" si="4"/>
        <v>1</v>
      </c>
      <c r="V218" s="48">
        <f t="shared" si="5"/>
        <v>0</v>
      </c>
    </row>
    <row r="219" spans="1:24" ht="13.8" x14ac:dyDescent="0.3">
      <c r="A219" s="53" t="s">
        <v>50</v>
      </c>
      <c r="B219" s="44" t="s">
        <v>365</v>
      </c>
      <c r="C219" s="12"/>
      <c r="D219" s="12" t="s">
        <v>83</v>
      </c>
      <c r="E219" s="12" t="s">
        <v>385</v>
      </c>
      <c r="F219" s="119">
        <v>0</v>
      </c>
      <c r="G219" s="97">
        <v>0</v>
      </c>
      <c r="H219" s="97">
        <v>0</v>
      </c>
      <c r="I219" s="97">
        <v>0</v>
      </c>
      <c r="J219" s="97">
        <v>0</v>
      </c>
      <c r="K219" s="97">
        <v>0</v>
      </c>
      <c r="L219" s="97">
        <v>0</v>
      </c>
      <c r="M219" s="97">
        <v>0</v>
      </c>
      <c r="N219" s="97">
        <v>0</v>
      </c>
      <c r="O219" s="97">
        <v>0</v>
      </c>
      <c r="P219" s="97">
        <v>0</v>
      </c>
      <c r="Q219" s="104">
        <v>98</v>
      </c>
      <c r="R219" s="130">
        <v>0</v>
      </c>
      <c r="S219" s="48">
        <f t="shared" si="6"/>
        <v>98</v>
      </c>
      <c r="T219" s="48">
        <f t="shared" si="3"/>
        <v>0</v>
      </c>
      <c r="U219" s="48">
        <f t="shared" si="4"/>
        <v>1</v>
      </c>
      <c r="V219" s="48">
        <f t="shared" si="5"/>
        <v>0</v>
      </c>
    </row>
    <row r="220" spans="1:24" ht="13.8" x14ac:dyDescent="0.3">
      <c r="A220" s="53" t="s">
        <v>52</v>
      </c>
      <c r="B220" s="44" t="s">
        <v>222</v>
      </c>
      <c r="C220" s="12">
        <v>528</v>
      </c>
      <c r="D220" s="12" t="s">
        <v>83</v>
      </c>
      <c r="E220" s="12" t="s">
        <v>109</v>
      </c>
      <c r="F220" s="119">
        <v>0</v>
      </c>
      <c r="G220" s="104">
        <v>93</v>
      </c>
      <c r="H220" s="97">
        <v>0</v>
      </c>
      <c r="I220" s="97">
        <v>0</v>
      </c>
      <c r="J220" s="97">
        <v>0</v>
      </c>
      <c r="K220" s="97">
        <v>0</v>
      </c>
      <c r="L220" s="97">
        <v>0</v>
      </c>
      <c r="M220" s="97">
        <v>0</v>
      </c>
      <c r="N220" s="97">
        <v>0</v>
      </c>
      <c r="O220" s="97">
        <v>0</v>
      </c>
      <c r="P220" s="97">
        <v>0</v>
      </c>
      <c r="Q220" s="130">
        <v>0</v>
      </c>
      <c r="R220" s="130">
        <v>0</v>
      </c>
      <c r="S220" s="48">
        <f t="shared" si="6"/>
        <v>93</v>
      </c>
      <c r="T220" s="48">
        <f t="shared" si="3"/>
        <v>0</v>
      </c>
      <c r="U220" s="48">
        <f t="shared" si="4"/>
        <v>1</v>
      </c>
      <c r="V220" s="48">
        <f t="shared" si="5"/>
        <v>0</v>
      </c>
    </row>
    <row r="221" spans="1:24" ht="13.8" x14ac:dyDescent="0.3">
      <c r="A221" s="53" t="s">
        <v>53</v>
      </c>
      <c r="B221" s="44" t="s">
        <v>354</v>
      </c>
      <c r="C221" s="12"/>
      <c r="D221" s="12" t="s">
        <v>51</v>
      </c>
      <c r="E221" s="12" t="s">
        <v>42</v>
      </c>
      <c r="F221" s="119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  <c r="N221" s="97">
        <v>0</v>
      </c>
      <c r="O221" s="104">
        <v>92</v>
      </c>
      <c r="P221" s="97">
        <v>0</v>
      </c>
      <c r="Q221" s="130">
        <v>0</v>
      </c>
      <c r="R221" s="130">
        <v>0</v>
      </c>
      <c r="S221" s="48">
        <f t="shared" si="6"/>
        <v>92</v>
      </c>
      <c r="T221" s="48">
        <f t="shared" si="3"/>
        <v>0</v>
      </c>
      <c r="U221" s="48">
        <f t="shared" si="4"/>
        <v>1</v>
      </c>
      <c r="V221" s="48">
        <f t="shared" si="5"/>
        <v>0</v>
      </c>
    </row>
    <row r="222" spans="1:24" ht="13.8" x14ac:dyDescent="0.3">
      <c r="A222" s="53" t="s">
        <v>54</v>
      </c>
      <c r="B222" s="44" t="s">
        <v>188</v>
      </c>
      <c r="C222" s="12">
        <v>868</v>
      </c>
      <c r="D222" s="12" t="s">
        <v>51</v>
      </c>
      <c r="E222" s="12" t="s">
        <v>109</v>
      </c>
      <c r="F222" s="119">
        <v>0</v>
      </c>
      <c r="G222" s="104">
        <v>80</v>
      </c>
      <c r="H222" s="97">
        <v>0</v>
      </c>
      <c r="I222" s="97">
        <v>0</v>
      </c>
      <c r="J222" s="130">
        <v>0</v>
      </c>
      <c r="K222" s="97">
        <v>0</v>
      </c>
      <c r="L222" s="97">
        <v>0</v>
      </c>
      <c r="M222" s="97">
        <v>0</v>
      </c>
      <c r="N222" s="130">
        <v>0</v>
      </c>
      <c r="O222" s="97">
        <v>0</v>
      </c>
      <c r="P222" s="97">
        <v>0</v>
      </c>
      <c r="Q222" s="130">
        <v>0</v>
      </c>
      <c r="R222" s="130">
        <v>0</v>
      </c>
      <c r="S222" s="48">
        <f>IF(U222&gt;$W$3,SUMIF(F222:R222,"&gt;"&amp;V244)+($W$3-COUNTIF(F222:R222,"&gt;"&amp;V244))*V244,SUM(F222:R222))</f>
        <v>80</v>
      </c>
      <c r="T222" s="48">
        <f t="shared" si="3"/>
        <v>0</v>
      </c>
      <c r="U222" s="48">
        <f t="shared" si="4"/>
        <v>1</v>
      </c>
      <c r="V222" s="48">
        <f t="shared" si="5"/>
        <v>0</v>
      </c>
    </row>
    <row r="223" spans="1:24" ht="13.8" x14ac:dyDescent="0.3">
      <c r="A223" s="53" t="s">
        <v>55</v>
      </c>
      <c r="B223" s="67" t="s">
        <v>187</v>
      </c>
      <c r="C223" s="68">
        <v>791</v>
      </c>
      <c r="D223" s="68" t="s">
        <v>51</v>
      </c>
      <c r="E223" s="68" t="s">
        <v>35</v>
      </c>
      <c r="F223" s="117">
        <v>0</v>
      </c>
      <c r="G223" s="134">
        <v>76</v>
      </c>
      <c r="H223" s="98">
        <v>0</v>
      </c>
      <c r="I223" s="98">
        <v>0</v>
      </c>
      <c r="J223" s="135">
        <v>0</v>
      </c>
      <c r="K223" s="135">
        <v>0</v>
      </c>
      <c r="L223" s="135">
        <v>0</v>
      </c>
      <c r="M223" s="98">
        <v>0</v>
      </c>
      <c r="N223" s="135">
        <v>0</v>
      </c>
      <c r="O223" s="98">
        <v>0</v>
      </c>
      <c r="P223" s="98">
        <v>0</v>
      </c>
      <c r="Q223" s="135">
        <v>0</v>
      </c>
      <c r="R223" s="135">
        <v>0</v>
      </c>
      <c r="S223" s="49">
        <f>IF(U223&gt;$W$3,SUMIF(F223:R223,"&gt;"&amp;V239)+($W$3-COUNTIF(F223:R223,"&gt;"&amp;V239))*V239,SUM(F223:R223))</f>
        <v>76</v>
      </c>
      <c r="T223" s="49">
        <f t="shared" si="3"/>
        <v>0</v>
      </c>
      <c r="U223" s="49">
        <f t="shared" si="4"/>
        <v>1</v>
      </c>
      <c r="V223" s="49">
        <f t="shared" si="5"/>
        <v>0</v>
      </c>
    </row>
    <row r="224" spans="1:24" ht="13.8" x14ac:dyDescent="0.3">
      <c r="A224" s="96"/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9"/>
      <c r="T224" s="152"/>
      <c r="U224" s="152"/>
      <c r="V224" s="151"/>
      <c r="W224" s="79"/>
      <c r="X224" s="79"/>
    </row>
    <row r="225" spans="1:24" ht="13.8" x14ac:dyDescent="0.3">
      <c r="A225" s="26"/>
      <c r="B225" s="27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9"/>
      <c r="T225" s="152"/>
      <c r="U225" s="152"/>
      <c r="V225" s="151"/>
      <c r="W225" s="79"/>
      <c r="X225" s="79"/>
    </row>
    <row r="226" spans="1:24" ht="14.4" x14ac:dyDescent="0.35">
      <c r="A226" s="4"/>
      <c r="B226" s="21"/>
      <c r="C226" s="82" t="s">
        <v>91</v>
      </c>
      <c r="D226" s="18"/>
      <c r="E226" s="71" t="s">
        <v>113</v>
      </c>
      <c r="F226" s="72"/>
      <c r="G226" s="72"/>
      <c r="H226" s="72"/>
      <c r="I226" s="73"/>
      <c r="J226" s="73"/>
      <c r="K226" s="74"/>
      <c r="L226" s="74"/>
      <c r="M226" s="74"/>
      <c r="N226" s="74"/>
      <c r="O226" s="102"/>
      <c r="P226" s="102"/>
      <c r="Q226" s="102"/>
      <c r="R226" s="102"/>
      <c r="S226" s="23"/>
      <c r="T226" s="8"/>
      <c r="U226" s="8"/>
      <c r="V226" s="151"/>
      <c r="W226" s="79"/>
      <c r="X226" s="79"/>
    </row>
    <row r="227" spans="1:24" ht="14.4" x14ac:dyDescent="0.35">
      <c r="A227" s="4">
        <v>1</v>
      </c>
      <c r="B227" s="76" t="s">
        <v>98</v>
      </c>
      <c r="C227" s="90" t="s">
        <v>160</v>
      </c>
      <c r="D227" s="61"/>
      <c r="E227" s="61"/>
      <c r="F227" s="91" t="s">
        <v>135</v>
      </c>
      <c r="G227" s="91"/>
      <c r="H227" s="61"/>
      <c r="I227" s="120"/>
      <c r="J227" s="120"/>
      <c r="K227" s="91" t="s">
        <v>224</v>
      </c>
      <c r="L227" s="104"/>
      <c r="S227"/>
      <c r="T227" s="79"/>
      <c r="U227" s="79"/>
      <c r="V227" s="151"/>
      <c r="W227" s="79"/>
      <c r="X227" s="79"/>
    </row>
    <row r="228" spans="1:24" ht="14.4" hidden="1" x14ac:dyDescent="0.35">
      <c r="A228" s="4"/>
      <c r="B228" s="76"/>
      <c r="C228" s="123"/>
      <c r="D228" s="61"/>
      <c r="E228" s="61"/>
      <c r="F228" s="120"/>
      <c r="G228" s="61"/>
      <c r="H228" s="61"/>
      <c r="I228" s="120"/>
      <c r="J228" s="120"/>
      <c r="K228" s="120"/>
      <c r="L228" s="104"/>
      <c r="S228"/>
      <c r="T228" s="79"/>
      <c r="U228" s="79"/>
      <c r="V228" s="151"/>
      <c r="W228" s="79"/>
      <c r="X228" s="79"/>
    </row>
    <row r="229" spans="1:24" ht="14.4" x14ac:dyDescent="0.35">
      <c r="A229" s="4">
        <v>2</v>
      </c>
      <c r="B229" s="76" t="s">
        <v>97</v>
      </c>
      <c r="C229" s="123" t="s">
        <v>223</v>
      </c>
      <c r="D229" s="61"/>
      <c r="E229" s="61"/>
      <c r="F229" s="91" t="s">
        <v>135</v>
      </c>
      <c r="G229" s="61"/>
      <c r="H229" s="61"/>
      <c r="I229" s="120"/>
      <c r="J229" s="120"/>
      <c r="K229" s="120" t="s">
        <v>225</v>
      </c>
      <c r="L229" s="104"/>
      <c r="S229"/>
      <c r="T229" s="79"/>
      <c r="U229" s="79"/>
      <c r="V229" s="151"/>
      <c r="W229" s="79"/>
      <c r="X229" s="79"/>
    </row>
    <row r="230" spans="1:24" ht="13.8" hidden="1" x14ac:dyDescent="0.3">
      <c r="A230" s="4"/>
      <c r="B230" s="76"/>
      <c r="C230" s="61"/>
      <c r="D230" s="61"/>
      <c r="E230" s="61"/>
      <c r="F230" s="61"/>
      <c r="G230" s="61"/>
      <c r="H230" s="61"/>
      <c r="I230" s="61"/>
      <c r="J230" s="61"/>
      <c r="K230" s="104"/>
      <c r="L230" s="104"/>
      <c r="S230"/>
      <c r="T230" s="79"/>
      <c r="U230" s="79"/>
      <c r="V230" s="151"/>
      <c r="W230" s="79"/>
      <c r="X230" s="79"/>
    </row>
    <row r="231" spans="1:24" ht="14.4" x14ac:dyDescent="0.35">
      <c r="A231" s="4">
        <v>3</v>
      </c>
      <c r="B231" s="76" t="s">
        <v>99</v>
      </c>
      <c r="C231" s="123" t="s">
        <v>258</v>
      </c>
      <c r="D231" s="61"/>
      <c r="E231" s="61"/>
      <c r="F231" s="91" t="s">
        <v>229</v>
      </c>
      <c r="G231" s="61"/>
      <c r="H231" s="61"/>
      <c r="I231" s="61"/>
      <c r="J231" s="61"/>
      <c r="K231" s="120" t="s">
        <v>225</v>
      </c>
      <c r="L231" s="104"/>
      <c r="S231"/>
      <c r="T231" s="79"/>
      <c r="U231" s="79"/>
      <c r="V231" s="151"/>
      <c r="W231" s="79"/>
      <c r="X231" s="79"/>
    </row>
    <row r="232" spans="1:24" ht="13.8" hidden="1" x14ac:dyDescent="0.3">
      <c r="A232" s="4"/>
      <c r="B232" s="76"/>
      <c r="C232" s="106"/>
      <c r="D232" s="106"/>
      <c r="E232" s="106"/>
      <c r="F232" s="106"/>
      <c r="G232" s="106"/>
      <c r="H232" s="106"/>
      <c r="I232" s="106"/>
      <c r="J232" s="106"/>
      <c r="K232" s="104"/>
      <c r="L232" s="104"/>
      <c r="S232"/>
      <c r="T232" s="79"/>
      <c r="U232" s="79"/>
      <c r="V232" s="151"/>
      <c r="W232" s="79"/>
      <c r="X232" s="79"/>
    </row>
    <row r="233" spans="1:24" ht="14.4" x14ac:dyDescent="0.35">
      <c r="A233" s="4">
        <v>4</v>
      </c>
      <c r="B233" s="76" t="s">
        <v>110</v>
      </c>
      <c r="C233" s="105" t="s">
        <v>152</v>
      </c>
      <c r="D233" s="106"/>
      <c r="E233" s="106"/>
      <c r="F233" s="107" t="s">
        <v>229</v>
      </c>
      <c r="G233" s="106"/>
      <c r="H233" s="106"/>
      <c r="I233" s="107"/>
      <c r="J233" s="107"/>
      <c r="K233" s="107" t="s">
        <v>388</v>
      </c>
      <c r="L233" s="104"/>
      <c r="S233"/>
      <c r="T233" s="79"/>
      <c r="U233" s="79"/>
      <c r="V233" s="151"/>
      <c r="W233" s="79"/>
      <c r="X233" s="79"/>
    </row>
    <row r="234" spans="1:24" ht="13.8" hidden="1" x14ac:dyDescent="0.3">
      <c r="A234" s="4"/>
      <c r="B234" s="76"/>
      <c r="C234" s="106"/>
      <c r="D234" s="106"/>
      <c r="E234" s="106"/>
      <c r="F234" s="106"/>
      <c r="G234" s="106"/>
      <c r="H234" s="106"/>
      <c r="I234" s="106"/>
      <c r="J234" s="106"/>
      <c r="K234" s="104"/>
      <c r="L234" s="104"/>
      <c r="S234"/>
      <c r="T234" s="79"/>
      <c r="U234" s="79"/>
      <c r="V234" s="151"/>
      <c r="W234" s="79"/>
      <c r="X234" s="79"/>
    </row>
    <row r="235" spans="1:24" ht="14.4" x14ac:dyDescent="0.35">
      <c r="A235" s="4">
        <v>5</v>
      </c>
      <c r="B235" s="76" t="s">
        <v>262</v>
      </c>
      <c r="C235" s="105" t="s">
        <v>389</v>
      </c>
      <c r="D235" s="106"/>
      <c r="E235" s="106"/>
      <c r="F235" s="107" t="s">
        <v>390</v>
      </c>
      <c r="G235" s="106"/>
      <c r="H235" s="106"/>
      <c r="I235" s="106"/>
      <c r="J235" s="106"/>
      <c r="K235" s="107" t="s">
        <v>391</v>
      </c>
      <c r="L235" s="104"/>
      <c r="S235"/>
      <c r="T235" s="79"/>
      <c r="U235" s="79"/>
      <c r="V235" s="151"/>
      <c r="W235" s="79"/>
      <c r="X235" s="79"/>
    </row>
    <row r="236" spans="1:24" ht="14.4" hidden="1" x14ac:dyDescent="0.35">
      <c r="A236" s="4"/>
      <c r="B236" s="76"/>
      <c r="C236" s="105" t="s">
        <v>389</v>
      </c>
      <c r="D236" s="106"/>
      <c r="E236" s="106"/>
      <c r="F236" s="107" t="s">
        <v>390</v>
      </c>
      <c r="G236" s="106"/>
      <c r="H236" s="106"/>
      <c r="I236" s="106"/>
      <c r="J236" s="106"/>
      <c r="K236" s="104"/>
      <c r="L236" s="104"/>
      <c r="S236"/>
      <c r="T236" s="79"/>
      <c r="U236" s="79"/>
      <c r="V236" s="151"/>
      <c r="W236" s="79"/>
      <c r="X236" s="79"/>
    </row>
    <row r="237" spans="1:24" ht="14.4" x14ac:dyDescent="0.35">
      <c r="A237" s="4">
        <v>6</v>
      </c>
      <c r="B237" s="76" t="s">
        <v>96</v>
      </c>
      <c r="C237" s="105" t="s">
        <v>392</v>
      </c>
      <c r="D237" s="106"/>
      <c r="E237" s="106"/>
      <c r="F237" s="107" t="s">
        <v>89</v>
      </c>
      <c r="G237" s="106"/>
      <c r="H237" s="106"/>
      <c r="I237" s="106"/>
      <c r="K237" s="107" t="s">
        <v>393</v>
      </c>
      <c r="L237" s="104"/>
      <c r="S237"/>
      <c r="T237" s="79"/>
      <c r="U237" s="79"/>
      <c r="V237" s="151"/>
      <c r="W237" s="79"/>
      <c r="X237" s="79"/>
    </row>
    <row r="238" spans="1:24" ht="13.8" hidden="1" x14ac:dyDescent="0.3">
      <c r="A238" s="4"/>
      <c r="B238" s="76"/>
      <c r="C238" s="106"/>
      <c r="D238" s="106"/>
      <c r="E238" s="106"/>
      <c r="F238" s="106"/>
      <c r="G238" s="106"/>
      <c r="H238" s="106"/>
      <c r="I238" s="106"/>
      <c r="J238" s="106"/>
      <c r="K238" s="104"/>
      <c r="L238" s="104"/>
      <c r="S238"/>
      <c r="T238" s="79"/>
      <c r="U238" s="79"/>
      <c r="V238" s="151"/>
      <c r="W238" s="79"/>
      <c r="X238" s="79"/>
    </row>
    <row r="239" spans="1:24" ht="14.4" x14ac:dyDescent="0.35">
      <c r="A239" s="4">
        <v>7</v>
      </c>
      <c r="B239" s="76" t="s">
        <v>95</v>
      </c>
      <c r="C239" s="105" t="s">
        <v>389</v>
      </c>
      <c r="D239" s="106"/>
      <c r="E239" s="106"/>
      <c r="F239" s="107" t="s">
        <v>390</v>
      </c>
      <c r="G239" s="106"/>
      <c r="H239" s="106"/>
      <c r="I239" s="106"/>
      <c r="J239" s="106"/>
      <c r="K239" s="107" t="s">
        <v>387</v>
      </c>
      <c r="L239" s="104"/>
      <c r="S239"/>
      <c r="T239" s="79"/>
      <c r="U239" s="79"/>
      <c r="V239" s="151"/>
      <c r="W239" s="79"/>
      <c r="X239" s="79"/>
    </row>
    <row r="240" spans="1:24" ht="13.8" hidden="1" x14ac:dyDescent="0.3">
      <c r="A240" s="4"/>
      <c r="B240" s="76"/>
      <c r="C240" s="106"/>
      <c r="D240" s="106"/>
      <c r="E240" s="106"/>
      <c r="F240" s="106"/>
      <c r="G240" s="106"/>
      <c r="H240" s="106"/>
      <c r="I240" s="106"/>
      <c r="J240" s="106"/>
      <c r="K240" s="104"/>
      <c r="L240" s="104"/>
      <c r="S240"/>
      <c r="T240" s="79"/>
      <c r="U240" s="79"/>
      <c r="V240" s="151"/>
      <c r="W240" s="79"/>
      <c r="X240" s="79"/>
    </row>
    <row r="241" spans="1:24" ht="14.4" x14ac:dyDescent="0.35">
      <c r="A241" s="4">
        <v>8</v>
      </c>
      <c r="B241" s="76" t="s">
        <v>94</v>
      </c>
      <c r="C241" s="105" t="s">
        <v>380</v>
      </c>
      <c r="D241" s="106"/>
      <c r="E241" s="106"/>
      <c r="F241" s="107"/>
      <c r="G241" s="106"/>
      <c r="H241" s="106"/>
      <c r="I241" s="106"/>
      <c r="J241" s="106"/>
      <c r="K241" s="107"/>
      <c r="L241" s="104"/>
      <c r="S241"/>
      <c r="T241" s="79"/>
      <c r="U241" s="79"/>
      <c r="V241" s="151"/>
      <c r="W241" s="79"/>
      <c r="X241" s="79"/>
    </row>
    <row r="242" spans="1:24" ht="13.8" hidden="1" x14ac:dyDescent="0.3">
      <c r="A242" s="4"/>
      <c r="B242" s="76"/>
      <c r="C242" s="106"/>
      <c r="D242" s="106"/>
      <c r="E242" s="106"/>
      <c r="F242" s="106"/>
      <c r="G242" s="106"/>
      <c r="H242" s="106"/>
      <c r="I242" s="106"/>
      <c r="J242" s="106"/>
      <c r="K242" s="104"/>
      <c r="L242" s="104"/>
      <c r="S242"/>
      <c r="T242" s="79"/>
      <c r="U242" s="79"/>
      <c r="V242" s="151"/>
      <c r="W242" s="79"/>
      <c r="X242" s="79"/>
    </row>
    <row r="243" spans="1:24" ht="14.4" x14ac:dyDescent="0.35">
      <c r="A243" s="4">
        <v>9</v>
      </c>
      <c r="B243" s="76" t="s">
        <v>89</v>
      </c>
      <c r="C243" s="105" t="s">
        <v>382</v>
      </c>
      <c r="D243" s="106"/>
      <c r="E243" s="106"/>
      <c r="F243" s="107" t="s">
        <v>383</v>
      </c>
      <c r="G243" s="106"/>
      <c r="H243" s="106"/>
      <c r="I243" s="106"/>
      <c r="J243" s="106"/>
      <c r="K243" s="107" t="s">
        <v>394</v>
      </c>
      <c r="L243" s="104"/>
      <c r="S243"/>
      <c r="T243" s="79"/>
      <c r="U243" s="79"/>
      <c r="V243" s="151"/>
      <c r="W243" s="79"/>
      <c r="X243" s="79"/>
    </row>
    <row r="244" spans="1:24" ht="13.8" hidden="1" x14ac:dyDescent="0.3">
      <c r="A244" s="4"/>
      <c r="B244" s="76"/>
      <c r="C244" s="106"/>
      <c r="D244" s="106"/>
      <c r="E244" s="106"/>
      <c r="F244" s="106"/>
      <c r="G244" s="106"/>
      <c r="H244" s="106"/>
      <c r="I244" s="106"/>
      <c r="J244" s="106"/>
      <c r="K244" s="104"/>
      <c r="L244" s="104"/>
      <c r="S244"/>
      <c r="T244" s="79"/>
      <c r="U244" s="79"/>
      <c r="V244" s="151"/>
      <c r="W244" s="79"/>
      <c r="X244" s="79"/>
    </row>
    <row r="245" spans="1:24" ht="14.4" x14ac:dyDescent="0.35">
      <c r="A245" s="4">
        <v>10</v>
      </c>
      <c r="B245" s="76" t="s">
        <v>143</v>
      </c>
      <c r="C245" s="105" t="s">
        <v>382</v>
      </c>
      <c r="D245" s="106"/>
      <c r="E245" s="106"/>
      <c r="F245" s="107" t="s">
        <v>383</v>
      </c>
      <c r="G245" s="106"/>
      <c r="H245" s="106"/>
      <c r="I245" s="106"/>
      <c r="J245" s="106"/>
      <c r="K245" s="107" t="s">
        <v>384</v>
      </c>
      <c r="L245" s="104"/>
      <c r="S245"/>
      <c r="T245" s="79"/>
      <c r="U245" s="79"/>
      <c r="V245" s="151"/>
      <c r="W245" s="79"/>
      <c r="X245" s="79"/>
    </row>
    <row r="246" spans="1:24" ht="13.8" hidden="1" x14ac:dyDescent="0.3">
      <c r="A246" s="4"/>
      <c r="B246" s="75"/>
      <c r="C246" s="106"/>
      <c r="D246" s="106"/>
      <c r="E246" s="106"/>
      <c r="F246" s="106"/>
      <c r="G246" s="106"/>
      <c r="H246" s="106"/>
      <c r="I246" s="106"/>
      <c r="J246" s="106"/>
      <c r="K246" s="104"/>
      <c r="L246" s="104"/>
      <c r="S246"/>
      <c r="T246" s="79"/>
      <c r="U246" s="79"/>
      <c r="V246" s="151"/>
      <c r="W246" s="79"/>
      <c r="X246" s="79"/>
    </row>
    <row r="247" spans="1:24" ht="14.4" x14ac:dyDescent="0.35">
      <c r="A247" s="4">
        <v>11</v>
      </c>
      <c r="B247" s="76" t="s">
        <v>93</v>
      </c>
      <c r="C247" s="105" t="s">
        <v>378</v>
      </c>
      <c r="D247" s="106"/>
      <c r="E247" s="106"/>
      <c r="F247" s="107"/>
      <c r="G247" s="106"/>
      <c r="H247" s="106"/>
      <c r="I247" s="106"/>
      <c r="J247" s="106"/>
      <c r="K247" s="107"/>
      <c r="L247" s="104"/>
      <c r="S247"/>
      <c r="T247" s="79"/>
      <c r="U247" s="79"/>
      <c r="V247" s="151"/>
      <c r="W247" s="79"/>
      <c r="X247" s="79"/>
    </row>
    <row r="248" spans="1:24" ht="13.8" hidden="1" x14ac:dyDescent="0.3">
      <c r="A248" s="4"/>
      <c r="B248" s="75"/>
      <c r="C248" s="106"/>
      <c r="D248" s="106"/>
      <c r="E248" s="106"/>
      <c r="F248" s="106"/>
      <c r="G248" s="106"/>
      <c r="H248" s="106"/>
      <c r="I248" s="106"/>
      <c r="J248" s="106"/>
      <c r="K248" s="104"/>
      <c r="L248" s="104"/>
      <c r="S248"/>
      <c r="T248" s="79"/>
      <c r="U248" s="79"/>
      <c r="V248" s="151"/>
      <c r="W248" s="79"/>
      <c r="X248" s="79"/>
    </row>
    <row r="249" spans="1:24" ht="14.4" x14ac:dyDescent="0.35">
      <c r="A249" s="4">
        <v>12</v>
      </c>
      <c r="B249" s="76" t="s">
        <v>92</v>
      </c>
      <c r="C249" s="105" t="s">
        <v>386</v>
      </c>
      <c r="D249" s="106"/>
      <c r="E249" s="106"/>
      <c r="F249" s="107" t="s">
        <v>383</v>
      </c>
      <c r="G249" s="106"/>
      <c r="H249" s="106"/>
      <c r="I249" s="106"/>
      <c r="J249" s="106"/>
      <c r="K249" s="107" t="s">
        <v>387</v>
      </c>
      <c r="L249" s="104"/>
      <c r="S249"/>
      <c r="T249" s="79"/>
      <c r="U249" s="79"/>
      <c r="V249" s="151"/>
      <c r="W249" s="79"/>
      <c r="X249" s="79"/>
    </row>
    <row r="250" spans="1:24" ht="13.8" hidden="1" x14ac:dyDescent="0.3">
      <c r="A250" s="4"/>
      <c r="B250" s="75"/>
      <c r="C250" s="106"/>
      <c r="D250" s="106"/>
      <c r="E250" s="106"/>
      <c r="F250" s="106"/>
      <c r="G250" s="106"/>
      <c r="H250" s="106"/>
      <c r="I250" s="106"/>
      <c r="J250" s="106"/>
      <c r="K250" s="104"/>
      <c r="L250" s="104"/>
      <c r="S250"/>
      <c r="T250" s="79"/>
      <c r="U250" s="79"/>
      <c r="V250" s="151"/>
      <c r="W250" s="79"/>
      <c r="X250" s="79"/>
    </row>
    <row r="251" spans="1:24" ht="14.4" x14ac:dyDescent="0.35">
      <c r="A251" s="4">
        <v>13</v>
      </c>
      <c r="B251" s="76" t="s">
        <v>129</v>
      </c>
      <c r="C251" s="105" t="s">
        <v>395</v>
      </c>
      <c r="D251" s="106"/>
      <c r="E251" s="106"/>
      <c r="F251" s="107" t="s">
        <v>129</v>
      </c>
      <c r="G251" s="106"/>
      <c r="H251" s="106"/>
      <c r="I251" s="106"/>
      <c r="J251" s="106"/>
      <c r="K251" s="107" t="s">
        <v>396</v>
      </c>
      <c r="L251" s="104"/>
      <c r="S251"/>
      <c r="T251" s="79"/>
      <c r="U251" s="79"/>
      <c r="V251" s="79"/>
      <c r="W251" s="79"/>
      <c r="X251" s="79"/>
    </row>
    <row r="254" spans="1:24" ht="62.4" x14ac:dyDescent="1.45">
      <c r="A254" s="4"/>
      <c r="B254" s="5"/>
      <c r="C254" s="163" t="s">
        <v>150</v>
      </c>
      <c r="D254" s="163"/>
      <c r="E254" s="164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3"/>
      <c r="Q254" s="32"/>
      <c r="R254" s="32"/>
      <c r="S254" s="4"/>
      <c r="T254" s="6"/>
    </row>
    <row r="255" spans="1:24" ht="89.4" x14ac:dyDescent="0.3">
      <c r="A255" s="83"/>
      <c r="B255" s="50"/>
      <c r="C255" s="166" t="s">
        <v>119</v>
      </c>
      <c r="D255" s="166"/>
      <c r="E255" s="167"/>
      <c r="F255" s="34" t="s">
        <v>0</v>
      </c>
      <c r="G255" s="34" t="s">
        <v>1</v>
      </c>
      <c r="H255" s="34" t="s">
        <v>2</v>
      </c>
      <c r="I255" s="34" t="s">
        <v>110</v>
      </c>
      <c r="J255" s="34" t="s">
        <v>262</v>
      </c>
      <c r="K255" s="34" t="s">
        <v>95</v>
      </c>
      <c r="L255" s="34" t="s">
        <v>96</v>
      </c>
      <c r="M255" s="34" t="s">
        <v>3</v>
      </c>
      <c r="N255" s="144" t="s">
        <v>6</v>
      </c>
      <c r="O255" s="34" t="s">
        <v>89</v>
      </c>
      <c r="P255" s="34" t="s">
        <v>4</v>
      </c>
      <c r="Q255" s="34" t="s">
        <v>5</v>
      </c>
      <c r="R255" s="34" t="s">
        <v>129</v>
      </c>
      <c r="S255" s="4"/>
      <c r="T255" s="8"/>
      <c r="U255" s="2"/>
    </row>
    <row r="256" spans="1:24" ht="13.8" x14ac:dyDescent="0.3">
      <c r="A256" s="35" t="s">
        <v>7</v>
      </c>
      <c r="B256" s="160" t="s">
        <v>117</v>
      </c>
      <c r="C256" s="161"/>
      <c r="D256" s="161"/>
      <c r="E256" s="162"/>
      <c r="F256" s="35">
        <v>1</v>
      </c>
      <c r="G256" s="35">
        <v>2</v>
      </c>
      <c r="H256" s="35">
        <v>3</v>
      </c>
      <c r="I256" s="35">
        <v>4</v>
      </c>
      <c r="J256" s="35">
        <v>5</v>
      </c>
      <c r="K256" s="35">
        <v>6</v>
      </c>
      <c r="L256" s="35">
        <v>7</v>
      </c>
      <c r="M256" s="35">
        <v>8</v>
      </c>
      <c r="N256" s="35">
        <v>9</v>
      </c>
      <c r="O256" s="35">
        <v>10</v>
      </c>
      <c r="P256" s="35">
        <v>11</v>
      </c>
      <c r="Q256" s="35">
        <v>12</v>
      </c>
      <c r="R256" s="35">
        <v>13</v>
      </c>
      <c r="S256" s="36" t="s">
        <v>116</v>
      </c>
      <c r="T256" s="36" t="s">
        <v>12</v>
      </c>
      <c r="U256" s="36" t="s">
        <v>114</v>
      </c>
      <c r="V256" s="36" t="s">
        <v>115</v>
      </c>
    </row>
    <row r="257" spans="1:22" ht="16.2" x14ac:dyDescent="0.4">
      <c r="A257" s="6"/>
      <c r="B257" s="9"/>
      <c r="C257" s="9"/>
      <c r="D257" s="10"/>
      <c r="E257" s="1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8"/>
    </row>
    <row r="258" spans="1:22" ht="14.4" x14ac:dyDescent="0.35">
      <c r="A258" s="40" t="s">
        <v>13</v>
      </c>
      <c r="B258" s="62" t="s">
        <v>104</v>
      </c>
      <c r="C258" s="62"/>
      <c r="D258" s="62"/>
      <c r="E258" s="63"/>
      <c r="F258" s="145">
        <v>183</v>
      </c>
      <c r="G258" s="100">
        <v>0</v>
      </c>
      <c r="H258" s="146">
        <v>200</v>
      </c>
      <c r="I258" s="88">
        <v>200</v>
      </c>
      <c r="J258" s="100">
        <v>0</v>
      </c>
      <c r="K258" s="100">
        <v>0</v>
      </c>
      <c r="L258" s="103">
        <v>162</v>
      </c>
      <c r="M258" s="100">
        <v>0</v>
      </c>
      <c r="N258" s="103">
        <v>167</v>
      </c>
      <c r="O258" s="100">
        <v>0</v>
      </c>
      <c r="P258" s="100">
        <v>0</v>
      </c>
      <c r="Q258" s="103">
        <v>139</v>
      </c>
      <c r="R258" s="169">
        <v>0</v>
      </c>
      <c r="S258" s="57">
        <f>IF(U258&gt;$W$282,SUMIF(F258:R258,"&gt;"&amp;V284)+($W$282-COUNTIF(F258:R258,"&gt;"&amp;V284))*V284,SUM(F258:R258))</f>
        <v>1051</v>
      </c>
      <c r="T258" s="168">
        <f>SUM(F258:R258)-S258</f>
        <v>0</v>
      </c>
      <c r="U258" s="57">
        <f>COUNTIF(F258:R258,"&gt;0")</f>
        <v>6</v>
      </c>
      <c r="V258" s="57">
        <f t="shared" ref="V258:V276" si="7">SMALL(F258:R258,COUNT(F258:R258)-$W$3)</f>
        <v>0</v>
      </c>
    </row>
    <row r="259" spans="1:22" ht="14.4" x14ac:dyDescent="0.35">
      <c r="A259" s="41" t="s">
        <v>16</v>
      </c>
      <c r="B259" s="64" t="s">
        <v>141</v>
      </c>
      <c r="C259" s="64"/>
      <c r="D259" s="64"/>
      <c r="E259" s="65"/>
      <c r="F259" s="84">
        <v>112</v>
      </c>
      <c r="G259" s="84">
        <v>119</v>
      </c>
      <c r="H259" s="97">
        <v>0</v>
      </c>
      <c r="I259" s="84">
        <v>91</v>
      </c>
      <c r="J259" s="84">
        <v>112</v>
      </c>
      <c r="K259" s="84">
        <v>123</v>
      </c>
      <c r="L259" s="116"/>
      <c r="M259" s="84">
        <v>116</v>
      </c>
      <c r="N259" s="97">
        <v>0</v>
      </c>
      <c r="O259" s="84">
        <v>111</v>
      </c>
      <c r="P259" s="97">
        <v>0</v>
      </c>
      <c r="Q259" s="97">
        <v>0</v>
      </c>
      <c r="R259" s="84">
        <v>159</v>
      </c>
      <c r="S259" s="48">
        <v>852</v>
      </c>
      <c r="T259" s="48">
        <f>SUM(F259:R259)-S259</f>
        <v>91</v>
      </c>
      <c r="U259" s="48">
        <f>COUNTIF(F259:R259,"&gt;0")</f>
        <v>8</v>
      </c>
      <c r="V259" s="48">
        <f t="shared" si="7"/>
        <v>91</v>
      </c>
    </row>
    <row r="260" spans="1:22" ht="14.4" x14ac:dyDescent="0.35">
      <c r="A260" s="41" t="s">
        <v>20</v>
      </c>
      <c r="B260" s="64" t="s">
        <v>168</v>
      </c>
      <c r="C260" s="64"/>
      <c r="D260" s="64"/>
      <c r="E260" s="65"/>
      <c r="F260" s="119">
        <v>0</v>
      </c>
      <c r="G260" s="89">
        <v>200</v>
      </c>
      <c r="H260" s="97">
        <v>0</v>
      </c>
      <c r="I260" s="97">
        <v>0</v>
      </c>
      <c r="J260" s="89">
        <v>200</v>
      </c>
      <c r="K260" s="84">
        <v>177</v>
      </c>
      <c r="L260" s="97">
        <v>0</v>
      </c>
      <c r="M260" s="84">
        <v>188</v>
      </c>
      <c r="N260" s="97">
        <v>0</v>
      </c>
      <c r="O260" s="97">
        <v>0</v>
      </c>
      <c r="P260" s="97">
        <v>0</v>
      </c>
      <c r="Q260" s="97">
        <v>0</v>
      </c>
      <c r="R260" s="97">
        <v>0</v>
      </c>
      <c r="S260" s="48">
        <f>IF(U260&gt;$W$282,SUMIF(F260:R260,"&gt;"&amp;V286)+($W$282-COUNTIF(F260:R260,"&gt;"&amp;V286))*V286,SUM(F260:R260))</f>
        <v>765</v>
      </c>
      <c r="T260" s="48">
        <f>SUM(F260:R260)-S260</f>
        <v>0</v>
      </c>
      <c r="U260" s="48">
        <f>COUNTIF(F260:R260,"&gt;0")</f>
        <v>4</v>
      </c>
      <c r="V260" s="48">
        <f t="shared" si="7"/>
        <v>0</v>
      </c>
    </row>
    <row r="261" spans="1:22" ht="14.4" x14ac:dyDescent="0.35">
      <c r="A261" s="42" t="s">
        <v>24</v>
      </c>
      <c r="B261" s="64" t="s">
        <v>105</v>
      </c>
      <c r="C261" s="64"/>
      <c r="D261" s="64"/>
      <c r="E261" s="65"/>
      <c r="F261" s="139">
        <v>198</v>
      </c>
      <c r="G261" s="84">
        <v>156</v>
      </c>
      <c r="H261" s="97">
        <v>0</v>
      </c>
      <c r="I261" s="97">
        <v>0</v>
      </c>
      <c r="J261" s="84">
        <v>188</v>
      </c>
      <c r="K261" s="89">
        <v>200</v>
      </c>
      <c r="L261" s="97">
        <v>0</v>
      </c>
      <c r="M261" s="97">
        <v>0</v>
      </c>
      <c r="N261" s="97">
        <v>0</v>
      </c>
      <c r="O261" s="97">
        <v>0</v>
      </c>
      <c r="P261" s="97">
        <v>0</v>
      </c>
      <c r="Q261" s="97">
        <v>0</v>
      </c>
      <c r="R261" s="97">
        <v>0</v>
      </c>
      <c r="S261" s="48">
        <f>IF(U261&gt;$W$282,SUMIF(F261:R261,"&gt;"&amp;V287)+($W$282-COUNTIF(F261:R261,"&gt;"&amp;V287))*V287,SUM(F261:R261))</f>
        <v>742</v>
      </c>
      <c r="T261" s="48">
        <f>SUM(F261:R261)-S261</f>
        <v>0</v>
      </c>
      <c r="U261" s="48">
        <f>COUNTIF(F261:R261,"&gt;0")</f>
        <v>4</v>
      </c>
      <c r="V261" s="48">
        <f t="shared" si="7"/>
        <v>0</v>
      </c>
    </row>
    <row r="262" spans="1:22" ht="14.4" x14ac:dyDescent="0.35">
      <c r="A262" s="42" t="s">
        <v>26</v>
      </c>
      <c r="B262" s="64" t="s">
        <v>171</v>
      </c>
      <c r="C262" s="64"/>
      <c r="D262" s="64"/>
      <c r="E262" s="65"/>
      <c r="F262" s="97">
        <v>0</v>
      </c>
      <c r="G262" s="84">
        <v>151</v>
      </c>
      <c r="H262" s="84">
        <v>142</v>
      </c>
      <c r="I262" s="97">
        <v>0</v>
      </c>
      <c r="J262" s="97">
        <v>0</v>
      </c>
      <c r="K262" s="97">
        <v>0</v>
      </c>
      <c r="L262" s="84">
        <v>142</v>
      </c>
      <c r="M262" s="137">
        <v>0</v>
      </c>
      <c r="N262" s="84">
        <v>102</v>
      </c>
      <c r="O262" s="84">
        <v>193</v>
      </c>
      <c r="P262" s="97">
        <v>0</v>
      </c>
      <c r="Q262" s="97">
        <v>0</v>
      </c>
      <c r="R262" s="97">
        <v>0</v>
      </c>
      <c r="S262" s="48">
        <f>IF(U262&gt;$W$282,SUMIF(F262:R262,"&gt;"&amp;V288)+($W$282-COUNTIF(F262:R262,"&gt;"&amp;V288))*V288,SUM(F262:R262))</f>
        <v>730</v>
      </c>
      <c r="T262" s="48">
        <f>SUM(F262:R262)-S262</f>
        <v>0</v>
      </c>
      <c r="U262" s="48">
        <f>COUNTIF(F262:R262,"&gt;0")</f>
        <v>5</v>
      </c>
      <c r="V262" s="48">
        <f t="shared" si="7"/>
        <v>0</v>
      </c>
    </row>
    <row r="263" spans="1:22" ht="14.4" x14ac:dyDescent="0.35">
      <c r="A263" s="42" t="s">
        <v>28</v>
      </c>
      <c r="B263" s="64" t="s">
        <v>170</v>
      </c>
      <c r="C263" s="64"/>
      <c r="D263" s="64"/>
      <c r="E263" s="65"/>
      <c r="F263" s="119">
        <v>0</v>
      </c>
      <c r="G263" s="84">
        <v>166</v>
      </c>
      <c r="H263" s="84">
        <v>133</v>
      </c>
      <c r="I263" s="97">
        <v>0</v>
      </c>
      <c r="J263" s="97">
        <v>0</v>
      </c>
      <c r="K263" s="97">
        <v>0</v>
      </c>
      <c r="L263" s="89">
        <v>200</v>
      </c>
      <c r="M263" s="97">
        <v>0</v>
      </c>
      <c r="N263" s="97">
        <v>0</v>
      </c>
      <c r="O263" s="89">
        <v>200</v>
      </c>
      <c r="P263" s="97">
        <v>0</v>
      </c>
      <c r="Q263" s="97">
        <v>0</v>
      </c>
      <c r="R263" s="97">
        <v>0</v>
      </c>
      <c r="S263" s="48">
        <f>IF(U263&gt;$W$282,SUMIF(F263:R263,"&gt;"&amp;V289)+($W$282-COUNTIF(F263:R263,"&gt;"&amp;V289))*V289,SUM(F263:R263))</f>
        <v>699</v>
      </c>
      <c r="T263" s="48">
        <f>SUM(F263:R263)-S263</f>
        <v>0</v>
      </c>
      <c r="U263" s="48">
        <f>COUNTIF(F263:R263,"&gt;0")</f>
        <v>4</v>
      </c>
      <c r="V263" s="48">
        <f t="shared" si="7"/>
        <v>0</v>
      </c>
    </row>
    <row r="264" spans="1:22" ht="14.4" x14ac:dyDescent="0.35">
      <c r="A264" s="42" t="s">
        <v>30</v>
      </c>
      <c r="B264" s="64" t="s">
        <v>173</v>
      </c>
      <c r="C264" s="64"/>
      <c r="D264" s="64"/>
      <c r="E264" s="65"/>
      <c r="F264" s="66">
        <v>185</v>
      </c>
      <c r="G264" s="84">
        <v>185</v>
      </c>
      <c r="H264" s="97">
        <v>0</v>
      </c>
      <c r="I264" s="97">
        <v>0</v>
      </c>
      <c r="J264" s="84">
        <v>123</v>
      </c>
      <c r="K264" s="97">
        <v>0</v>
      </c>
      <c r="L264" s="97">
        <v>0</v>
      </c>
      <c r="M264" s="97">
        <v>0</v>
      </c>
      <c r="N264" s="137">
        <v>0</v>
      </c>
      <c r="O264" s="97">
        <v>0</v>
      </c>
      <c r="P264" s="97">
        <v>0</v>
      </c>
      <c r="Q264" s="97">
        <v>0</v>
      </c>
      <c r="R264" s="89">
        <v>200</v>
      </c>
      <c r="S264" s="48">
        <f>IF(U264&gt;$W$282,SUMIF(F264:R264,"&gt;"&amp;V290)+($W$282-COUNTIF(F264:R264,"&gt;"&amp;V290))*V290,SUM(F264:R264))</f>
        <v>693</v>
      </c>
      <c r="T264" s="48">
        <f>SUM(F264:R264)-S264</f>
        <v>0</v>
      </c>
      <c r="U264" s="48">
        <f>COUNTIF(F264:R264,"&gt;0")</f>
        <v>4</v>
      </c>
      <c r="V264" s="48">
        <f t="shared" si="7"/>
        <v>0</v>
      </c>
    </row>
    <row r="265" spans="1:22" ht="14.4" x14ac:dyDescent="0.35">
      <c r="A265" s="42" t="s">
        <v>31</v>
      </c>
      <c r="B265" s="64" t="s">
        <v>145</v>
      </c>
      <c r="C265" s="64"/>
      <c r="D265" s="64"/>
      <c r="E265" s="65"/>
      <c r="F265" s="84">
        <v>106</v>
      </c>
      <c r="G265" s="97">
        <v>0</v>
      </c>
      <c r="H265" s="84">
        <v>37</v>
      </c>
      <c r="I265" s="137">
        <v>0</v>
      </c>
      <c r="J265" s="97">
        <v>0</v>
      </c>
      <c r="K265" s="97">
        <v>0</v>
      </c>
      <c r="L265" s="97">
        <v>0</v>
      </c>
      <c r="M265" s="97">
        <v>0</v>
      </c>
      <c r="N265" s="89">
        <v>200</v>
      </c>
      <c r="O265" s="84">
        <v>196</v>
      </c>
      <c r="P265" s="97">
        <v>0</v>
      </c>
      <c r="Q265" s="66">
        <v>152</v>
      </c>
      <c r="R265" s="97">
        <v>0</v>
      </c>
      <c r="S265" s="48">
        <f>IF(U265&gt;$W$282,SUMIF(F265:R265,"&gt;"&amp;V286)+($W$282-COUNTIF(F265:R265,"&gt;"&amp;V286))*V286,SUM(F265:R265))</f>
        <v>691</v>
      </c>
      <c r="T265" s="48">
        <f>SUM(F265:R265)-S265</f>
        <v>0</v>
      </c>
      <c r="U265" s="48">
        <f>COUNTIF(F265:R265,"&gt;0")</f>
        <v>5</v>
      </c>
      <c r="V265" s="48">
        <f t="shared" si="7"/>
        <v>0</v>
      </c>
    </row>
    <row r="266" spans="1:22" ht="14.4" x14ac:dyDescent="0.35">
      <c r="A266" s="42" t="s">
        <v>33</v>
      </c>
      <c r="B266" s="64" t="s">
        <v>106</v>
      </c>
      <c r="C266" s="64"/>
      <c r="D266" s="64"/>
      <c r="E266" s="65"/>
      <c r="F266" s="92">
        <v>200</v>
      </c>
      <c r="G266" s="97">
        <v>0</v>
      </c>
      <c r="H266" s="84">
        <v>178</v>
      </c>
      <c r="I266" s="84">
        <v>143</v>
      </c>
      <c r="J266" s="97">
        <v>0</v>
      </c>
      <c r="K266" s="97">
        <v>0</v>
      </c>
      <c r="L266" s="97">
        <v>0</v>
      </c>
      <c r="M266" s="97">
        <v>0</v>
      </c>
      <c r="N266" s="137">
        <v>0</v>
      </c>
      <c r="O266" s="97">
        <v>0</v>
      </c>
      <c r="P266" s="97">
        <v>0</v>
      </c>
      <c r="Q266" s="84">
        <v>23</v>
      </c>
      <c r="R266" s="97">
        <v>0</v>
      </c>
      <c r="S266" s="48">
        <f>IF(U266&gt;$W$282,SUMIF(F266:R266,"&gt;"&amp;V292)+($W$282-COUNTIF(F266:R266,"&gt;"&amp;V292))*V292,SUM(F266:R266))</f>
        <v>544</v>
      </c>
      <c r="T266" s="48">
        <f>SUM(F266:R266)-S266</f>
        <v>0</v>
      </c>
      <c r="U266" s="48">
        <f>COUNTIF(F266:R266,"&gt;0")</f>
        <v>4</v>
      </c>
      <c r="V266" s="48">
        <f t="shared" si="7"/>
        <v>0</v>
      </c>
    </row>
    <row r="267" spans="1:22" ht="14.4" x14ac:dyDescent="0.35">
      <c r="A267" s="42" t="s">
        <v>36</v>
      </c>
      <c r="B267" s="64" t="s">
        <v>325</v>
      </c>
      <c r="C267" s="64"/>
      <c r="D267" s="64"/>
      <c r="E267" s="65"/>
      <c r="F267" s="97">
        <v>0</v>
      </c>
      <c r="G267" s="97">
        <v>0</v>
      </c>
      <c r="H267" s="97">
        <v>0</v>
      </c>
      <c r="I267" s="137">
        <v>0</v>
      </c>
      <c r="J267" s="137">
        <v>0</v>
      </c>
      <c r="K267" s="137">
        <v>0</v>
      </c>
      <c r="L267" s="137">
        <v>0</v>
      </c>
      <c r="M267" s="89">
        <v>200</v>
      </c>
      <c r="N267" s="137">
        <v>0</v>
      </c>
      <c r="O267" s="97">
        <v>0</v>
      </c>
      <c r="P267" s="97">
        <v>0</v>
      </c>
      <c r="Q267" s="89">
        <v>200</v>
      </c>
      <c r="R267" s="97">
        <v>0</v>
      </c>
      <c r="S267" s="48">
        <f>IF(U267&gt;$W$282,SUMIF(F267:R267,"&gt;"&amp;V287)+($W$282-COUNTIF(F267:R267,"&gt;"&amp;V287))*V287,SUM(F267:R267))</f>
        <v>400</v>
      </c>
      <c r="T267" s="48">
        <f>SUM(F267:R267)-S267</f>
        <v>0</v>
      </c>
      <c r="U267" s="48">
        <f>COUNTIF(F267:R267,"&gt;0")</f>
        <v>2</v>
      </c>
      <c r="V267" s="48">
        <f t="shared" si="7"/>
        <v>0</v>
      </c>
    </row>
    <row r="268" spans="1:22" ht="14.4" x14ac:dyDescent="0.35">
      <c r="A268" s="42" t="s">
        <v>37</v>
      </c>
      <c r="B268" s="64" t="s">
        <v>107</v>
      </c>
      <c r="C268" s="64"/>
      <c r="D268" s="64"/>
      <c r="E268" s="65"/>
      <c r="F268" s="149">
        <v>111</v>
      </c>
      <c r="G268" s="116"/>
      <c r="H268" s="97">
        <v>0</v>
      </c>
      <c r="I268" s="137">
        <v>0</v>
      </c>
      <c r="J268" s="84">
        <v>125</v>
      </c>
      <c r="K268" s="84">
        <v>104</v>
      </c>
      <c r="L268" s="97">
        <v>0</v>
      </c>
      <c r="M268" s="137">
        <v>0</v>
      </c>
      <c r="N268" s="137">
        <v>0</v>
      </c>
      <c r="O268" s="97">
        <v>0</v>
      </c>
      <c r="P268" s="97">
        <v>0</v>
      </c>
      <c r="Q268" s="97">
        <v>0</v>
      </c>
      <c r="R268" s="97">
        <v>0</v>
      </c>
      <c r="S268" s="48">
        <f>IF(U268&gt;$W$282,SUMIF(F268:R268,"&gt;"&amp;V289)+($W$282-COUNTIF(F268:R268,"&gt;"&amp;V289))*V289,SUM(F268:R268))</f>
        <v>340</v>
      </c>
      <c r="T268" s="48">
        <f>SUM(F268:R268)-S268</f>
        <v>0</v>
      </c>
      <c r="U268" s="48">
        <f>COUNTIF(F268:R268,"&gt;0")</f>
        <v>3</v>
      </c>
      <c r="V268" s="48">
        <f t="shared" si="7"/>
        <v>0</v>
      </c>
    </row>
    <row r="269" spans="1:22" ht="14.4" x14ac:dyDescent="0.35">
      <c r="A269" s="42" t="s">
        <v>40</v>
      </c>
      <c r="B269" s="64" t="s">
        <v>172</v>
      </c>
      <c r="C269" s="64"/>
      <c r="D269" s="64"/>
      <c r="E269" s="65"/>
      <c r="F269" s="97">
        <v>0</v>
      </c>
      <c r="G269" s="84">
        <v>92</v>
      </c>
      <c r="H269" s="97">
        <v>0</v>
      </c>
      <c r="I269" s="137">
        <v>0</v>
      </c>
      <c r="J269" s="137">
        <v>0</v>
      </c>
      <c r="K269" s="137">
        <v>0</v>
      </c>
      <c r="L269" s="84">
        <v>86</v>
      </c>
      <c r="M269" s="97">
        <v>0</v>
      </c>
      <c r="N269" s="97">
        <v>0</v>
      </c>
      <c r="O269" s="84">
        <v>151</v>
      </c>
      <c r="P269" s="97">
        <v>0</v>
      </c>
      <c r="Q269" s="97">
        <v>0</v>
      </c>
      <c r="R269" s="97">
        <v>0</v>
      </c>
      <c r="S269" s="48">
        <f>IF(U269&gt;$W$282,SUMIF(F269:R269,"&gt;"&amp;V290)+($W$282-COUNTIF(F269:R269,"&gt;"&amp;V290))*V290,SUM(F269:R269))</f>
        <v>329</v>
      </c>
      <c r="T269" s="48">
        <f>SUM(F269:R269)-S269</f>
        <v>0</v>
      </c>
      <c r="U269" s="48">
        <f>COUNTIF(F269:R269,"&gt;0")</f>
        <v>3</v>
      </c>
      <c r="V269" s="48">
        <f t="shared" si="7"/>
        <v>0</v>
      </c>
    </row>
    <row r="270" spans="1:22" ht="14.4" x14ac:dyDescent="0.35">
      <c r="A270" s="42" t="s">
        <v>41</v>
      </c>
      <c r="B270" s="64" t="s">
        <v>146</v>
      </c>
      <c r="C270" s="64"/>
      <c r="D270" s="64"/>
      <c r="E270" s="65"/>
      <c r="F270" s="84">
        <v>124</v>
      </c>
      <c r="G270" s="97">
        <v>0</v>
      </c>
      <c r="H270" s="84">
        <v>126</v>
      </c>
      <c r="I270" s="137">
        <v>0</v>
      </c>
      <c r="J270" s="97">
        <v>0</v>
      </c>
      <c r="K270" s="97">
        <v>0</v>
      </c>
      <c r="L270" s="97">
        <v>0</v>
      </c>
      <c r="M270" s="97">
        <v>0</v>
      </c>
      <c r="N270" s="97">
        <v>0</v>
      </c>
      <c r="O270" s="97">
        <v>0</v>
      </c>
      <c r="P270" s="97">
        <v>0</v>
      </c>
      <c r="Q270" s="97">
        <v>0</v>
      </c>
      <c r="R270" s="97">
        <v>0</v>
      </c>
      <c r="S270" s="48">
        <f>IF(U270&gt;$W$282,SUMIF(F270:R270,"&gt;"&amp;V291)+($W$282-COUNTIF(F270:R270,"&gt;"&amp;V291))*V291,SUM(F270:R270))</f>
        <v>250</v>
      </c>
      <c r="T270" s="48">
        <f>SUM(F270:R270)-S270</f>
        <v>0</v>
      </c>
      <c r="U270" s="48">
        <f>COUNTIF(F270:R270,"&gt;0")</f>
        <v>2</v>
      </c>
      <c r="V270" s="48">
        <f t="shared" si="7"/>
        <v>0</v>
      </c>
    </row>
    <row r="271" spans="1:22" ht="14.4" x14ac:dyDescent="0.35">
      <c r="A271" s="42" t="s">
        <v>43</v>
      </c>
      <c r="B271" s="64" t="s">
        <v>347</v>
      </c>
      <c r="C271" s="64"/>
      <c r="D271" s="64"/>
      <c r="E271" s="65"/>
      <c r="F271" s="97">
        <v>0</v>
      </c>
      <c r="G271" s="97">
        <v>0</v>
      </c>
      <c r="H271" s="97">
        <v>0</v>
      </c>
      <c r="I271" s="137">
        <v>0</v>
      </c>
      <c r="J271" s="137">
        <v>0</v>
      </c>
      <c r="K271" s="137">
        <v>0</v>
      </c>
      <c r="L271" s="137">
        <v>0</v>
      </c>
      <c r="M271" s="137">
        <v>0</v>
      </c>
      <c r="N271" s="84">
        <v>177</v>
      </c>
      <c r="O271" s="97">
        <v>0</v>
      </c>
      <c r="P271" s="97">
        <v>0</v>
      </c>
      <c r="Q271" s="66">
        <v>48</v>
      </c>
      <c r="R271" s="97">
        <v>0</v>
      </c>
      <c r="S271" s="48">
        <f>IF(U271&gt;$W$282,SUMIF(F271:R271,"&gt;"&amp;V291)+($W$282-COUNTIF(F271:R271,"&gt;"&amp;V291))*V291,SUM(F271:R271))</f>
        <v>225</v>
      </c>
      <c r="T271" s="48">
        <f>SUM(F271:R271)-S271</f>
        <v>0</v>
      </c>
      <c r="U271" s="48">
        <f>COUNTIF(F271:R271,"&gt;0")</f>
        <v>2</v>
      </c>
      <c r="V271" s="48">
        <f t="shared" si="7"/>
        <v>0</v>
      </c>
    </row>
    <row r="272" spans="1:22" ht="14.4" x14ac:dyDescent="0.35">
      <c r="A272" s="42" t="s">
        <v>44</v>
      </c>
      <c r="B272" s="64" t="s">
        <v>315</v>
      </c>
      <c r="C272" s="64"/>
      <c r="D272" s="64"/>
      <c r="E272" s="65"/>
      <c r="F272" s="97">
        <v>0</v>
      </c>
      <c r="G272" s="97">
        <v>0</v>
      </c>
      <c r="H272" s="97">
        <v>0</v>
      </c>
      <c r="I272" s="137">
        <v>0</v>
      </c>
      <c r="J272" s="137">
        <v>0</v>
      </c>
      <c r="K272" s="137">
        <v>0</v>
      </c>
      <c r="L272" s="116"/>
      <c r="M272" s="137">
        <v>0</v>
      </c>
      <c r="N272" s="137">
        <v>0</v>
      </c>
      <c r="O272" s="84">
        <v>182</v>
      </c>
      <c r="P272" s="97">
        <v>0</v>
      </c>
      <c r="Q272" s="97">
        <v>0</v>
      </c>
      <c r="R272" s="97">
        <v>0</v>
      </c>
      <c r="S272" s="48">
        <f>IF(U272&gt;$W$282,SUMIF(F272:R272,"&gt;"&amp;V290)+($W$282-COUNTIF(F272:R272,"&gt;"&amp;V290))*V290,SUM(F272:R272))</f>
        <v>182</v>
      </c>
      <c r="T272" s="48">
        <f>SUM(F272:R272)-S272</f>
        <v>0</v>
      </c>
      <c r="U272" s="48">
        <f>COUNTIF(F272:R272,"&gt;0")</f>
        <v>1</v>
      </c>
      <c r="V272" s="48">
        <f t="shared" si="7"/>
        <v>0</v>
      </c>
    </row>
    <row r="273" spans="1:25" ht="14.4" x14ac:dyDescent="0.35">
      <c r="A273" s="42" t="s">
        <v>45</v>
      </c>
      <c r="B273" s="64" t="s">
        <v>355</v>
      </c>
      <c r="C273" s="64"/>
      <c r="D273" s="64"/>
      <c r="E273" s="65"/>
      <c r="F273" s="97">
        <v>0</v>
      </c>
      <c r="G273" s="97">
        <v>0</v>
      </c>
      <c r="H273" s="97">
        <v>0</v>
      </c>
      <c r="I273" s="137">
        <v>0</v>
      </c>
      <c r="J273" s="137">
        <v>0</v>
      </c>
      <c r="K273" s="137">
        <v>0</v>
      </c>
      <c r="L273" s="137">
        <v>0</v>
      </c>
      <c r="M273" s="137">
        <v>0</v>
      </c>
      <c r="N273" s="137">
        <v>0</v>
      </c>
      <c r="O273" s="84">
        <v>148</v>
      </c>
      <c r="P273" s="97">
        <v>0</v>
      </c>
      <c r="Q273" s="97">
        <v>0</v>
      </c>
      <c r="R273" s="97">
        <v>0</v>
      </c>
      <c r="S273" s="48">
        <f>IF(U273&gt;$W$282,SUMIF(F273:R273,"&gt;"&amp;V293)+($W$282-COUNTIF(F273:R273,"&gt;"&amp;V293))*V293,SUM(F273:R273))</f>
        <v>148</v>
      </c>
      <c r="T273" s="48">
        <f>SUM(F273:R273)-S273</f>
        <v>0</v>
      </c>
      <c r="U273" s="48">
        <f>COUNTIF(F273:R273,"&gt;0")</f>
        <v>1</v>
      </c>
      <c r="V273" s="48">
        <f t="shared" si="7"/>
        <v>0</v>
      </c>
    </row>
    <row r="274" spans="1:25" ht="14.4" x14ac:dyDescent="0.35">
      <c r="A274" s="42" t="s">
        <v>47</v>
      </c>
      <c r="B274" s="64" t="s">
        <v>261</v>
      </c>
      <c r="C274" s="64"/>
      <c r="D274" s="64"/>
      <c r="E274" s="65"/>
      <c r="F274" s="97">
        <v>0</v>
      </c>
      <c r="G274" s="97">
        <v>0</v>
      </c>
      <c r="H274" s="84">
        <v>58</v>
      </c>
      <c r="I274" s="137">
        <v>0</v>
      </c>
      <c r="J274" s="137">
        <v>0</v>
      </c>
      <c r="K274" s="137">
        <v>0</v>
      </c>
      <c r="L274" s="137">
        <v>0</v>
      </c>
      <c r="M274" s="137">
        <v>0</v>
      </c>
      <c r="N274" s="137">
        <v>0</v>
      </c>
      <c r="O274" s="137">
        <v>0</v>
      </c>
      <c r="P274" s="97">
        <v>0</v>
      </c>
      <c r="Q274" s="97">
        <v>0</v>
      </c>
      <c r="R274" s="97">
        <v>0</v>
      </c>
      <c r="S274" s="48">
        <f>IF(U274&gt;$W$282,SUMIF(F274:R274,"&gt;"&amp;V296)+($W$282-COUNTIF(F274:R274,"&gt;"&amp;V296))*V296,SUM(F274:R274))</f>
        <v>58</v>
      </c>
      <c r="T274" s="48">
        <f>SUM(F274:R274)-S274</f>
        <v>0</v>
      </c>
      <c r="U274" s="48">
        <f>COUNTIF(F274:R274,"&gt;0")</f>
        <v>1</v>
      </c>
      <c r="V274" s="48">
        <f t="shared" si="7"/>
        <v>0</v>
      </c>
    </row>
    <row r="275" spans="1:25" ht="14.4" x14ac:dyDescent="0.35">
      <c r="A275" s="42" t="s">
        <v>49</v>
      </c>
      <c r="B275" s="64" t="s">
        <v>174</v>
      </c>
      <c r="C275" s="64"/>
      <c r="D275" s="64"/>
      <c r="E275" s="65"/>
      <c r="F275" s="97">
        <v>0</v>
      </c>
      <c r="G275" s="84">
        <v>21</v>
      </c>
      <c r="H275" s="97">
        <v>0</v>
      </c>
      <c r="I275" s="137">
        <v>0</v>
      </c>
      <c r="J275" s="137">
        <v>0</v>
      </c>
      <c r="K275" s="137">
        <v>0</v>
      </c>
      <c r="L275" s="137">
        <v>0</v>
      </c>
      <c r="M275" s="137">
        <v>0</v>
      </c>
      <c r="N275" s="137">
        <v>0</v>
      </c>
      <c r="O275" s="137">
        <v>0</v>
      </c>
      <c r="P275" s="97">
        <v>0</v>
      </c>
      <c r="Q275" s="97">
        <v>0</v>
      </c>
      <c r="R275" s="97">
        <v>0</v>
      </c>
      <c r="S275" s="48">
        <f>IF(U275&gt;$W$282,SUMIF(F275:R275,"&gt;"&amp;V296)+($W$282-COUNTIF(F275:R275,"&gt;"&amp;V296))*V296,SUM(F275:R275))</f>
        <v>21</v>
      </c>
      <c r="T275" s="48">
        <f>SUM(F275:R275)-S275</f>
        <v>0</v>
      </c>
      <c r="U275" s="48">
        <f>COUNTIF(F275:R275,"&gt;0")</f>
        <v>1</v>
      </c>
      <c r="V275" s="48">
        <f t="shared" si="7"/>
        <v>0</v>
      </c>
    </row>
    <row r="276" spans="1:25" ht="14.4" x14ac:dyDescent="0.35">
      <c r="A276" s="43" t="s">
        <v>50</v>
      </c>
      <c r="B276" s="80" t="s">
        <v>276</v>
      </c>
      <c r="C276" s="80"/>
      <c r="D276" s="80"/>
      <c r="E276" s="81"/>
      <c r="F276" s="117">
        <v>0</v>
      </c>
      <c r="G276" s="98">
        <v>0</v>
      </c>
      <c r="H276" s="98">
        <v>0</v>
      </c>
      <c r="I276" s="98">
        <v>0</v>
      </c>
      <c r="J276" s="124"/>
      <c r="K276" s="98">
        <v>0</v>
      </c>
      <c r="L276" s="98">
        <v>0</v>
      </c>
      <c r="M276" s="98">
        <v>0</v>
      </c>
      <c r="N276" s="98">
        <v>0</v>
      </c>
      <c r="O276" s="98">
        <v>0</v>
      </c>
      <c r="P276" s="98">
        <v>0</v>
      </c>
      <c r="Q276" s="98">
        <v>0</v>
      </c>
      <c r="R276" s="170">
        <v>0</v>
      </c>
      <c r="S276" s="49">
        <f>IF(U276&gt;$W$282,SUMIF(F276:R276,"&gt;"&amp;V294)+($W$282-COUNTIF(F276:R276,"&gt;"&amp;V294))*V294,SUM(F276:R276))</f>
        <v>0</v>
      </c>
      <c r="T276" s="49">
        <f>SUM(F276:R276)-S276</f>
        <v>0</v>
      </c>
      <c r="U276" s="49">
        <f>COUNTIF(F276:R276,"&gt;0")</f>
        <v>0</v>
      </c>
      <c r="V276" s="49">
        <f t="shared" si="7"/>
        <v>0</v>
      </c>
    </row>
    <row r="277" spans="1:25" ht="15" customHeight="1" x14ac:dyDescent="0.25">
      <c r="A277" s="95"/>
      <c r="B277" s="78"/>
      <c r="C277" s="78"/>
      <c r="D277" s="79"/>
      <c r="E277" s="79"/>
    </row>
    <row r="278" spans="1:25" ht="14.4" x14ac:dyDescent="0.35">
      <c r="A278" s="15"/>
      <c r="B278" s="16"/>
      <c r="C278" s="82" t="s">
        <v>77</v>
      </c>
      <c r="D278" s="15"/>
      <c r="E278" s="30"/>
      <c r="F278" s="11"/>
      <c r="G278" s="11"/>
      <c r="H278" s="11"/>
      <c r="I278" s="11"/>
      <c r="J278" s="11"/>
      <c r="K278" s="20"/>
      <c r="L278" s="23"/>
      <c r="M278" s="23"/>
      <c r="N278" s="23"/>
      <c r="O278" s="23"/>
      <c r="P278" s="23"/>
      <c r="Q278" s="23"/>
      <c r="R278" s="23"/>
      <c r="S278" s="8"/>
      <c r="T278" s="8"/>
      <c r="U278" s="8"/>
    </row>
    <row r="279" spans="1:25" ht="14.4" x14ac:dyDescent="0.35">
      <c r="A279" s="4">
        <v>1</v>
      </c>
      <c r="B279" s="76" t="s">
        <v>98</v>
      </c>
      <c r="C279" s="90" t="s">
        <v>158</v>
      </c>
      <c r="D279" s="136"/>
      <c r="E279" s="61"/>
      <c r="F279" s="91" t="s">
        <v>159</v>
      </c>
      <c r="G279" s="11"/>
      <c r="H279" s="23"/>
      <c r="I279" s="23"/>
      <c r="J279" s="23"/>
      <c r="K279" s="23"/>
      <c r="L279" s="23"/>
      <c r="M279" s="8"/>
      <c r="N279" s="8"/>
      <c r="S279"/>
      <c r="T279"/>
    </row>
    <row r="280" spans="1:25" ht="13.8" hidden="1" x14ac:dyDescent="0.3">
      <c r="A280" s="4"/>
      <c r="B280" s="76"/>
      <c r="C280" s="120"/>
      <c r="D280" s="136"/>
      <c r="E280" s="61"/>
      <c r="F280" s="61"/>
      <c r="G280" s="11"/>
      <c r="H280" s="23"/>
      <c r="I280" s="23"/>
      <c r="J280" s="23"/>
      <c r="K280" s="23"/>
      <c r="L280" s="23"/>
      <c r="M280" s="8"/>
      <c r="N280" s="8"/>
      <c r="S280"/>
      <c r="T280"/>
    </row>
    <row r="281" spans="1:25" ht="14.4" x14ac:dyDescent="0.35">
      <c r="A281" s="4">
        <v>2</v>
      </c>
      <c r="B281" s="76" t="s">
        <v>97</v>
      </c>
      <c r="C281" s="123" t="s">
        <v>168</v>
      </c>
      <c r="D281" s="136"/>
      <c r="E281" s="61"/>
      <c r="F281" s="91" t="s">
        <v>169</v>
      </c>
      <c r="G281" s="11"/>
      <c r="H281" s="23"/>
      <c r="I281" s="23"/>
      <c r="J281" s="23"/>
      <c r="K281" s="23"/>
      <c r="L281" s="23"/>
      <c r="M281" s="8"/>
      <c r="N281" s="8"/>
      <c r="S281"/>
      <c r="T281"/>
      <c r="V281" s="2"/>
      <c r="W281" s="2"/>
    </row>
    <row r="282" spans="1:25" ht="13.8" hidden="1" x14ac:dyDescent="0.3">
      <c r="A282" s="4"/>
      <c r="B282" s="76"/>
      <c r="C282" s="120"/>
      <c r="D282" s="136"/>
      <c r="E282" s="61"/>
      <c r="F282" s="61"/>
      <c r="G282" s="11"/>
      <c r="H282" s="23"/>
      <c r="I282" s="23"/>
      <c r="J282" s="23"/>
      <c r="K282" s="23"/>
      <c r="L282" s="23"/>
      <c r="M282" s="8"/>
      <c r="N282" s="8"/>
      <c r="S282"/>
      <c r="T282"/>
      <c r="V282" s="153" t="s">
        <v>115</v>
      </c>
      <c r="W282" s="3">
        <f>ROUNDUP(COUNT(F256:R256)/2,0)</f>
        <v>7</v>
      </c>
    </row>
    <row r="283" spans="1:25" ht="14.4" x14ac:dyDescent="0.35">
      <c r="A283" s="4">
        <v>3</v>
      </c>
      <c r="B283" s="76" t="s">
        <v>99</v>
      </c>
      <c r="C283" s="90" t="s">
        <v>259</v>
      </c>
      <c r="D283" s="136"/>
      <c r="E283" s="61"/>
      <c r="F283" s="91" t="s">
        <v>260</v>
      </c>
      <c r="G283" s="11"/>
      <c r="H283" s="23"/>
      <c r="I283" s="23"/>
      <c r="J283" s="23"/>
      <c r="K283" s="23"/>
      <c r="L283" s="23"/>
      <c r="M283" s="8"/>
      <c r="N283" s="8"/>
      <c r="R283" s="79"/>
      <c r="S283" s="79"/>
      <c r="T283" s="79"/>
      <c r="U283" s="79"/>
      <c r="V283" s="79"/>
      <c r="W283" s="79"/>
      <c r="X283" s="79"/>
      <c r="Y283" s="79"/>
    </row>
    <row r="284" spans="1:25" ht="13.8" hidden="1" x14ac:dyDescent="0.3">
      <c r="A284" s="4"/>
      <c r="B284" s="76"/>
      <c r="C284" s="120"/>
      <c r="D284" s="136"/>
      <c r="E284" s="61"/>
      <c r="F284" s="61"/>
      <c r="G284" s="11"/>
      <c r="H284" s="23"/>
      <c r="I284" s="23"/>
      <c r="J284" s="23"/>
      <c r="K284" s="23"/>
      <c r="L284" s="23"/>
      <c r="M284" s="8"/>
      <c r="N284" s="8"/>
      <c r="R284" s="79"/>
      <c r="S284" s="79"/>
      <c r="T284" s="79"/>
      <c r="U284" s="79"/>
      <c r="V284" s="151"/>
      <c r="W284" s="79"/>
      <c r="X284" s="79"/>
      <c r="Y284" s="79"/>
    </row>
    <row r="285" spans="1:25" ht="14.4" x14ac:dyDescent="0.35">
      <c r="A285" s="4">
        <v>4</v>
      </c>
      <c r="B285" s="76" t="s">
        <v>110</v>
      </c>
      <c r="C285" s="90" t="s">
        <v>259</v>
      </c>
      <c r="D285" s="136"/>
      <c r="E285" s="61"/>
      <c r="F285" s="91" t="s">
        <v>292</v>
      </c>
      <c r="G285" s="11"/>
      <c r="H285" s="23"/>
      <c r="I285" s="23"/>
      <c r="J285" s="23"/>
      <c r="K285" s="23"/>
      <c r="L285" s="23"/>
      <c r="M285" s="8"/>
      <c r="N285" s="8"/>
      <c r="R285" s="79"/>
      <c r="S285" s="79"/>
      <c r="T285" s="79"/>
      <c r="U285" s="79"/>
      <c r="V285" s="151"/>
      <c r="W285" s="79"/>
      <c r="X285" s="79"/>
      <c r="Y285" s="79"/>
    </row>
    <row r="286" spans="1:25" ht="13.8" hidden="1" x14ac:dyDescent="0.3">
      <c r="A286" s="4"/>
      <c r="B286" s="76"/>
      <c r="C286" s="120"/>
      <c r="D286" s="136"/>
      <c r="E286" s="61"/>
      <c r="F286" s="61"/>
      <c r="G286" s="11"/>
      <c r="H286" s="23"/>
      <c r="I286" s="23"/>
      <c r="J286" s="23"/>
      <c r="K286" s="23"/>
      <c r="L286" s="23"/>
      <c r="M286" s="8"/>
      <c r="N286" s="8"/>
      <c r="R286" s="79"/>
      <c r="S286" s="79"/>
      <c r="T286" s="79"/>
      <c r="U286" s="79"/>
      <c r="V286" s="151"/>
      <c r="W286" s="79"/>
      <c r="X286" s="79"/>
      <c r="Y286" s="79"/>
    </row>
    <row r="287" spans="1:25" ht="14.4" x14ac:dyDescent="0.35">
      <c r="A287" s="4">
        <v>5</v>
      </c>
      <c r="B287" s="76" t="s">
        <v>262</v>
      </c>
      <c r="C287" s="123" t="s">
        <v>274</v>
      </c>
      <c r="D287" s="136"/>
      <c r="E287" s="61"/>
      <c r="F287" s="91" t="s">
        <v>275</v>
      </c>
      <c r="G287" s="11"/>
      <c r="H287" s="23"/>
      <c r="I287" s="23"/>
      <c r="J287" s="23"/>
      <c r="K287" s="23"/>
      <c r="L287" s="23"/>
      <c r="M287" s="8"/>
      <c r="N287" s="8"/>
      <c r="R287" s="79"/>
      <c r="S287" s="79"/>
      <c r="T287" s="79"/>
      <c r="U287" s="79"/>
      <c r="V287" s="151"/>
      <c r="W287" s="79"/>
      <c r="X287" s="79"/>
      <c r="Y287" s="79"/>
    </row>
    <row r="288" spans="1:25" ht="13.8" hidden="1" x14ac:dyDescent="0.3">
      <c r="A288" s="4"/>
      <c r="B288" s="76"/>
      <c r="C288" s="113"/>
      <c r="D288" s="106"/>
      <c r="E288" s="106"/>
      <c r="F288" s="106"/>
      <c r="G288" s="23"/>
      <c r="H288" s="23"/>
      <c r="I288" s="23"/>
      <c r="J288" s="23"/>
      <c r="K288" s="23"/>
      <c r="L288" s="23"/>
      <c r="M288" s="8"/>
      <c r="N288" s="8"/>
      <c r="R288" s="79"/>
      <c r="S288" s="79"/>
      <c r="T288" s="79"/>
      <c r="U288" s="79"/>
      <c r="V288" s="151"/>
      <c r="W288" s="79"/>
      <c r="X288" s="79"/>
      <c r="Y288" s="79"/>
    </row>
    <row r="289" spans="1:25" ht="14.4" x14ac:dyDescent="0.35">
      <c r="A289" s="4">
        <v>6</v>
      </c>
      <c r="B289" s="76" t="s">
        <v>296</v>
      </c>
      <c r="C289" s="123" t="s">
        <v>297</v>
      </c>
      <c r="D289" s="106"/>
      <c r="E289" s="106"/>
      <c r="F289" s="91" t="s">
        <v>298</v>
      </c>
      <c r="G289" s="23"/>
      <c r="H289" s="23"/>
      <c r="I289" s="23"/>
      <c r="J289" s="23"/>
      <c r="K289" s="23"/>
      <c r="L289" s="23"/>
      <c r="M289" s="8"/>
      <c r="N289" s="8"/>
      <c r="R289" s="79"/>
      <c r="S289" s="79"/>
      <c r="T289" s="79"/>
      <c r="U289" s="79"/>
      <c r="V289" s="151"/>
      <c r="W289" s="79"/>
      <c r="X289" s="79"/>
      <c r="Y289" s="79"/>
    </row>
    <row r="290" spans="1:25" ht="13.8" hidden="1" x14ac:dyDescent="0.3">
      <c r="A290" s="4"/>
      <c r="B290" s="76"/>
      <c r="C290" s="113"/>
      <c r="D290" s="106"/>
      <c r="E290" s="106"/>
      <c r="F290" s="106"/>
      <c r="G290" s="23"/>
      <c r="H290" s="23"/>
      <c r="I290" s="23"/>
      <c r="J290" s="23"/>
      <c r="K290" s="23"/>
      <c r="L290" s="23"/>
      <c r="M290" s="8"/>
      <c r="N290" s="8"/>
      <c r="R290" s="79"/>
      <c r="S290" s="79"/>
      <c r="T290" s="79"/>
      <c r="U290" s="79"/>
      <c r="V290" s="151"/>
      <c r="W290" s="79"/>
      <c r="X290" s="79"/>
      <c r="Y290" s="79"/>
    </row>
    <row r="291" spans="1:25" ht="14.4" x14ac:dyDescent="0.35">
      <c r="A291" s="4">
        <v>7</v>
      </c>
      <c r="B291" s="76" t="s">
        <v>96</v>
      </c>
      <c r="C291" s="123" t="s">
        <v>308</v>
      </c>
      <c r="D291" s="108"/>
      <c r="E291" s="106"/>
      <c r="F291" s="91" t="s">
        <v>314</v>
      </c>
      <c r="G291" s="23"/>
      <c r="H291" s="23"/>
      <c r="I291" s="23"/>
      <c r="J291" s="23"/>
      <c r="K291" s="23"/>
      <c r="L291" s="23"/>
      <c r="M291" s="8"/>
      <c r="N291" s="8"/>
      <c r="R291" s="79"/>
      <c r="S291" s="79"/>
      <c r="T291" s="79"/>
      <c r="U291" s="79"/>
      <c r="V291" s="151"/>
      <c r="W291" s="79"/>
      <c r="X291" s="79"/>
      <c r="Y291" s="79"/>
    </row>
    <row r="292" spans="1:25" ht="13.8" hidden="1" x14ac:dyDescent="0.3">
      <c r="A292" s="4">
        <v>9</v>
      </c>
      <c r="B292" s="76"/>
      <c r="C292" s="113"/>
      <c r="D292" s="106"/>
      <c r="E292" s="106"/>
      <c r="F292" s="106"/>
      <c r="G292" s="23"/>
      <c r="H292" s="23"/>
      <c r="I292" s="23"/>
      <c r="J292" s="23"/>
      <c r="K292" s="23"/>
      <c r="L292" s="23"/>
      <c r="M292" s="8"/>
      <c r="N292" s="8"/>
      <c r="R292" s="79"/>
      <c r="S292" s="79"/>
      <c r="T292" s="79"/>
      <c r="U292" s="79"/>
      <c r="V292" s="151"/>
      <c r="W292" s="79"/>
      <c r="X292" s="79"/>
      <c r="Y292" s="79"/>
    </row>
    <row r="293" spans="1:25" ht="14.4" x14ac:dyDescent="0.35">
      <c r="A293" s="4">
        <v>8</v>
      </c>
      <c r="B293" s="76" t="s">
        <v>94</v>
      </c>
      <c r="C293" s="123" t="s">
        <v>325</v>
      </c>
      <c r="D293" s="106"/>
      <c r="E293" s="106"/>
      <c r="F293" s="91" t="s">
        <v>326</v>
      </c>
      <c r="G293" s="23"/>
      <c r="H293" s="23"/>
      <c r="I293" s="23"/>
      <c r="J293" s="23"/>
      <c r="K293" s="23"/>
      <c r="L293" s="23"/>
      <c r="M293" s="8"/>
      <c r="N293" s="8"/>
      <c r="R293" s="79"/>
      <c r="S293" s="79"/>
      <c r="T293" s="79"/>
      <c r="U293" s="79"/>
      <c r="V293" s="151"/>
      <c r="W293" s="79"/>
      <c r="X293" s="79"/>
      <c r="Y293" s="79"/>
    </row>
    <row r="294" spans="1:25" ht="14.4" hidden="1" x14ac:dyDescent="0.35">
      <c r="A294" s="4"/>
      <c r="B294" s="76"/>
      <c r="C294" s="105"/>
      <c r="D294" s="106"/>
      <c r="E294" s="106"/>
      <c r="F294" s="112"/>
      <c r="G294" s="23"/>
      <c r="H294" s="23"/>
      <c r="I294" s="23"/>
      <c r="J294" s="23"/>
      <c r="K294" s="23"/>
      <c r="L294" s="23"/>
      <c r="M294" s="8"/>
      <c r="N294" s="8"/>
      <c r="R294" s="79"/>
      <c r="S294" s="79"/>
      <c r="T294" s="79"/>
      <c r="U294" s="79"/>
      <c r="V294" s="151"/>
      <c r="W294" s="79"/>
      <c r="X294" s="79"/>
      <c r="Y294" s="79"/>
    </row>
    <row r="295" spans="1:25" ht="14.4" x14ac:dyDescent="0.35">
      <c r="A295" s="4">
        <v>9</v>
      </c>
      <c r="B295" s="76" t="s">
        <v>143</v>
      </c>
      <c r="C295" s="123" t="s">
        <v>345</v>
      </c>
      <c r="D295" s="108"/>
      <c r="E295" s="106"/>
      <c r="F295" s="91" t="s">
        <v>346</v>
      </c>
      <c r="G295" s="23"/>
      <c r="H295" s="23"/>
      <c r="I295" s="23"/>
      <c r="J295" s="23"/>
      <c r="K295" s="23"/>
      <c r="L295" s="23"/>
      <c r="M295" s="8"/>
      <c r="N295" s="8"/>
      <c r="R295" s="79"/>
      <c r="S295" s="79"/>
      <c r="T295" s="79"/>
      <c r="U295" s="79"/>
      <c r="V295" s="151"/>
      <c r="W295" s="79"/>
      <c r="X295" s="79"/>
      <c r="Y295" s="79"/>
    </row>
    <row r="296" spans="1:25" ht="13.8" hidden="1" x14ac:dyDescent="0.3">
      <c r="A296" s="4"/>
      <c r="B296" s="76"/>
      <c r="C296" s="113"/>
      <c r="D296" s="106"/>
      <c r="E296" s="106"/>
      <c r="F296" s="106"/>
      <c r="G296" s="23"/>
      <c r="H296" s="23"/>
      <c r="I296" s="23"/>
      <c r="J296" s="23"/>
      <c r="K296" s="23"/>
      <c r="L296" s="23"/>
      <c r="M296" s="8"/>
      <c r="N296" s="8"/>
      <c r="R296" s="79"/>
      <c r="S296" s="79"/>
      <c r="T296" s="79"/>
      <c r="U296" s="79"/>
      <c r="V296" s="151"/>
      <c r="W296" s="79"/>
      <c r="X296" s="79"/>
      <c r="Y296" s="79"/>
    </row>
    <row r="297" spans="1:25" ht="14.4" x14ac:dyDescent="0.35">
      <c r="A297" s="4">
        <v>10</v>
      </c>
      <c r="B297" s="76" t="s">
        <v>89</v>
      </c>
      <c r="C297" s="123" t="s">
        <v>308</v>
      </c>
      <c r="D297" s="108"/>
      <c r="E297" s="106"/>
      <c r="F297" s="91" t="s">
        <v>356</v>
      </c>
      <c r="G297" s="23"/>
      <c r="H297" s="23"/>
      <c r="I297" s="23"/>
      <c r="J297" s="23"/>
      <c r="K297" s="23"/>
      <c r="L297" s="23"/>
      <c r="M297" s="8"/>
      <c r="N297" s="8"/>
      <c r="R297" s="79"/>
      <c r="S297" s="79"/>
      <c r="T297" s="79"/>
      <c r="U297" s="79"/>
      <c r="V297" s="151"/>
      <c r="W297" s="79"/>
      <c r="X297" s="79"/>
      <c r="Y297" s="79"/>
    </row>
    <row r="298" spans="1:25" ht="13.8" hidden="1" x14ac:dyDescent="0.3">
      <c r="A298" s="4"/>
      <c r="B298" s="75"/>
      <c r="C298" s="113"/>
      <c r="D298" s="106"/>
      <c r="E298" s="106"/>
      <c r="F298" s="106"/>
      <c r="G298" s="23"/>
      <c r="H298" s="23"/>
      <c r="I298" s="23"/>
      <c r="J298" s="23"/>
      <c r="K298" s="23"/>
      <c r="L298" s="23"/>
      <c r="M298" s="8"/>
      <c r="N298" s="8"/>
      <c r="R298" s="79"/>
      <c r="S298" s="79"/>
      <c r="T298" s="79"/>
      <c r="U298" s="79"/>
      <c r="V298" s="151"/>
      <c r="W298" s="79"/>
      <c r="X298" s="79"/>
      <c r="Y298" s="79"/>
    </row>
    <row r="299" spans="1:25" ht="14.4" x14ac:dyDescent="0.35">
      <c r="A299" s="4">
        <v>11</v>
      </c>
      <c r="B299" s="76" t="s">
        <v>93</v>
      </c>
      <c r="C299" s="159" t="s">
        <v>378</v>
      </c>
      <c r="D299" s="159"/>
      <c r="E299" s="159"/>
      <c r="F299" s="159"/>
      <c r="G299" s="159"/>
      <c r="H299" s="150"/>
      <c r="I299" s="150"/>
      <c r="J299" s="150"/>
      <c r="K299" s="150"/>
      <c r="L299" s="150"/>
      <c r="M299" s="8"/>
      <c r="N299" s="8"/>
      <c r="R299" s="79"/>
      <c r="S299" s="79"/>
      <c r="T299" s="79"/>
      <c r="U299" s="79"/>
      <c r="V299" s="151"/>
      <c r="W299" s="79"/>
      <c r="X299" s="79"/>
      <c r="Y299" s="79"/>
    </row>
    <row r="300" spans="1:25" ht="13.8" hidden="1" x14ac:dyDescent="0.3">
      <c r="A300" s="4"/>
      <c r="B300" s="75"/>
      <c r="C300" s="113"/>
      <c r="D300" s="106"/>
      <c r="E300" s="106"/>
      <c r="F300" s="106"/>
      <c r="G300" s="23"/>
      <c r="H300" s="23"/>
      <c r="I300" s="23"/>
      <c r="J300" s="23"/>
      <c r="K300" s="23"/>
      <c r="L300" s="23"/>
      <c r="M300" s="8"/>
      <c r="N300" s="8"/>
      <c r="R300" s="79"/>
      <c r="S300" s="79"/>
      <c r="T300" s="79"/>
      <c r="U300" s="79"/>
      <c r="V300" s="151"/>
      <c r="W300" s="79"/>
      <c r="X300" s="79"/>
      <c r="Y300" s="79"/>
    </row>
    <row r="301" spans="1:25" ht="14.4" x14ac:dyDescent="0.35">
      <c r="A301" s="4">
        <v>12</v>
      </c>
      <c r="B301" s="76" t="s">
        <v>92</v>
      </c>
      <c r="C301" s="123" t="s">
        <v>325</v>
      </c>
      <c r="D301" s="108"/>
      <c r="E301" s="106"/>
      <c r="F301" s="91" t="s">
        <v>377</v>
      </c>
      <c r="G301" s="23"/>
      <c r="H301" s="23"/>
      <c r="I301" s="23"/>
      <c r="J301" s="23"/>
      <c r="K301" s="23"/>
      <c r="L301" s="23"/>
      <c r="M301" s="8"/>
      <c r="N301" s="8"/>
      <c r="R301" s="79"/>
      <c r="S301" s="79"/>
      <c r="T301" s="79"/>
      <c r="U301" s="79"/>
      <c r="V301" s="151"/>
      <c r="W301" s="79"/>
      <c r="X301" s="79"/>
      <c r="Y301" s="79"/>
    </row>
    <row r="302" spans="1:25" ht="13.8" hidden="1" x14ac:dyDescent="0.3">
      <c r="A302" s="4"/>
      <c r="B302" s="75"/>
      <c r="C302" s="113"/>
      <c r="D302" s="106"/>
      <c r="E302" s="106"/>
      <c r="F302" s="106"/>
      <c r="G302" s="23"/>
      <c r="H302" s="23"/>
      <c r="I302" s="23"/>
      <c r="J302" s="23"/>
      <c r="K302" s="23"/>
      <c r="L302" s="23"/>
      <c r="M302" s="8"/>
      <c r="N302" s="8"/>
      <c r="R302" s="79"/>
      <c r="S302" s="79"/>
      <c r="T302" s="79"/>
      <c r="U302" s="79"/>
      <c r="V302" s="151"/>
      <c r="W302" s="79"/>
      <c r="X302" s="79"/>
      <c r="Y302" s="79"/>
    </row>
    <row r="303" spans="1:25" ht="14.4" x14ac:dyDescent="0.35">
      <c r="A303" s="4">
        <v>13</v>
      </c>
      <c r="B303" s="76" t="s">
        <v>129</v>
      </c>
      <c r="C303" s="105" t="s">
        <v>398</v>
      </c>
      <c r="D303" s="106"/>
      <c r="E303" s="106"/>
      <c r="F303" s="107" t="s">
        <v>399</v>
      </c>
      <c r="G303" s="23"/>
      <c r="H303" s="23"/>
      <c r="I303" s="23"/>
      <c r="J303" s="23"/>
      <c r="K303" s="23"/>
      <c r="L303" s="23"/>
      <c r="M303" s="8"/>
      <c r="N303" s="8"/>
      <c r="R303" s="79"/>
      <c r="S303" s="79"/>
      <c r="T303" s="79"/>
      <c r="U303" s="79"/>
      <c r="V303" s="151"/>
      <c r="W303" s="79"/>
      <c r="X303" s="79"/>
      <c r="Y303" s="79"/>
    </row>
    <row r="304" spans="1:25" x14ac:dyDescent="0.25">
      <c r="R304" s="79"/>
      <c r="S304" s="154"/>
      <c r="T304" s="154"/>
      <c r="U304" s="79"/>
      <c r="V304" s="79"/>
      <c r="W304" s="79"/>
      <c r="X304" s="79"/>
      <c r="Y304" s="79"/>
    </row>
    <row r="305" spans="18:25" ht="14.25" hidden="1" customHeight="1" x14ac:dyDescent="0.25">
      <c r="R305" s="79"/>
      <c r="S305" s="154"/>
      <c r="T305" s="154"/>
      <c r="U305" s="79"/>
      <c r="V305" s="79"/>
      <c r="W305" s="79"/>
      <c r="X305" s="79"/>
      <c r="Y305" s="79"/>
    </row>
    <row r="306" spans="18:25" ht="15" customHeight="1" x14ac:dyDescent="0.25">
      <c r="R306" s="79"/>
      <c r="S306" s="154"/>
      <c r="T306" s="154"/>
      <c r="U306" s="79"/>
      <c r="V306" s="79"/>
      <c r="W306" s="79"/>
      <c r="X306" s="79"/>
      <c r="Y306" s="79"/>
    </row>
    <row r="307" spans="18:25" ht="2.1" customHeight="1" x14ac:dyDescent="0.25"/>
    <row r="308" spans="18:25" ht="15" customHeight="1" x14ac:dyDescent="0.25"/>
    <row r="309" spans="18:25" ht="2.1" customHeight="1" x14ac:dyDescent="0.25"/>
    <row r="310" spans="18:25" ht="15" customHeight="1" x14ac:dyDescent="0.25"/>
    <row r="311" spans="18:25" ht="2.1" customHeight="1" x14ac:dyDescent="0.25"/>
    <row r="312" spans="18:25" ht="15" customHeight="1" x14ac:dyDescent="0.25"/>
    <row r="313" spans="18:25" ht="2.1" customHeight="1" x14ac:dyDescent="0.25"/>
    <row r="314" spans="18:25" ht="15" customHeight="1" x14ac:dyDescent="0.25"/>
    <row r="315" spans="18:25" ht="2.1" customHeight="1" x14ac:dyDescent="0.25"/>
    <row r="316" spans="18:25" ht="15" customHeight="1" x14ac:dyDescent="0.25"/>
    <row r="317" spans="18:25" ht="2.1" customHeight="1" x14ac:dyDescent="0.25"/>
    <row r="318" spans="18:25" ht="15" customHeight="1" x14ac:dyDescent="0.25"/>
    <row r="319" spans="18:25" ht="2.1" customHeight="1" x14ac:dyDescent="0.25"/>
    <row r="320" spans="18:25" ht="15" customHeight="1" x14ac:dyDescent="0.25"/>
    <row r="321" ht="2.1" customHeight="1" x14ac:dyDescent="0.25"/>
    <row r="322" ht="15" customHeight="1" x14ac:dyDescent="0.25"/>
    <row r="323" ht="2.1" customHeight="1" x14ac:dyDescent="0.25"/>
    <row r="324" ht="15" customHeight="1" x14ac:dyDescent="0.25"/>
    <row r="325" ht="2.1" customHeight="1" x14ac:dyDescent="0.25"/>
    <row r="326" ht="15" customHeight="1" x14ac:dyDescent="0.25"/>
    <row r="327" ht="2.1" customHeight="1" x14ac:dyDescent="0.25"/>
    <row r="328" ht="15" customHeight="1" x14ac:dyDescent="0.25"/>
    <row r="329" ht="2.1" customHeight="1" x14ac:dyDescent="0.25"/>
    <row r="330" ht="15" customHeight="1" x14ac:dyDescent="0.25"/>
  </sheetData>
  <sortState ref="B5:U100">
    <sortCondition descending="1" ref="S5:S100"/>
  </sortState>
  <mergeCells count="12">
    <mergeCell ref="C299:G299"/>
    <mergeCell ref="B256:E256"/>
    <mergeCell ref="C1:E1"/>
    <mergeCell ref="C2:E2"/>
    <mergeCell ref="C254:E254"/>
    <mergeCell ref="C255:E255"/>
    <mergeCell ref="C197:E197"/>
    <mergeCell ref="C131:E131"/>
    <mergeCell ref="C130:E130"/>
    <mergeCell ref="C198:E198"/>
    <mergeCell ref="C124:L124"/>
    <mergeCell ref="C190:L190"/>
  </mergeCells>
  <phoneticPr fontId="0" type="noConversion"/>
  <conditionalFormatting sqref="U258:U276 U5:U100 U201:U223 U134:U167">
    <cfRule type="cellIs" dxfId="5" priority="8" stopIfTrue="1" operator="greaterThan">
      <formula>7</formula>
    </cfRule>
  </conditionalFormatting>
  <conditionalFormatting sqref="V258:V276">
    <cfRule type="cellIs" dxfId="4" priority="4" stopIfTrue="1" operator="greaterThan">
      <formula>7</formula>
    </cfRule>
  </conditionalFormatting>
  <conditionalFormatting sqref="V201:V223">
    <cfRule type="cellIs" dxfId="3" priority="3" stopIfTrue="1" operator="greaterThan">
      <formula>7</formula>
    </cfRule>
  </conditionalFormatting>
  <conditionalFormatting sqref="V134:V167">
    <cfRule type="cellIs" dxfId="2" priority="2" stopIfTrue="1" operator="greaterThan">
      <formula>7</formula>
    </cfRule>
  </conditionalFormatting>
  <conditionalFormatting sqref="V5:V100">
    <cfRule type="cellIs" dxfId="1" priority="1" stopIfTrue="1" operator="greaterThan">
      <formula>7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Einzel und Mannschaften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Dangl</dc:creator>
  <cp:lastModifiedBy>gDanner</cp:lastModifiedBy>
  <cp:lastPrinted>2012-08-05T13:44:52Z</cp:lastPrinted>
  <dcterms:created xsi:type="dcterms:W3CDTF">2009-02-24T14:57:38Z</dcterms:created>
  <dcterms:modified xsi:type="dcterms:W3CDTF">2013-10-11T06:58:26Z</dcterms:modified>
</cp:coreProperties>
</file>